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Totales" sheetId="4" r:id="rId7"/>
    <sheet state="visible" name="DIRECCIONALIDAD" sheetId="5" r:id="rId8"/>
    <sheet state="visible" name="DIAGRAMA DE VOL" sheetId="6" r:id="rId9"/>
  </sheets>
  <definedNames/>
  <calcPr/>
  <extLst>
    <ext uri="GoogleSheetsCustomDataVersion1">
      <go:sheetsCustomData xmlns:go="http://customooxmlschemas.google.com/" r:id="rId10" roundtripDataSignature="AMtx7mjZGmfK4Oik72ybICWVY9SMbUVTFQ=="/>
    </ext>
  </extLst>
</workbook>
</file>

<file path=xl/sharedStrings.xml><?xml version="1.0" encoding="utf-8"?>
<sst xmlns="http://schemas.openxmlformats.org/spreadsheetml/2006/main" count="620" uniqueCount="145">
  <si>
    <t>SDB</t>
  </si>
  <si>
    <t>Formato Nº 4: VOLUMEN DE ARRIBOS</t>
  </si>
  <si>
    <t>CONTRATO No. :</t>
  </si>
  <si>
    <t>DE OBRA</t>
  </si>
  <si>
    <t>DIRECCIÓN :</t>
  </si>
  <si>
    <t>CL 47 - CR 24</t>
  </si>
  <si>
    <t>CRUCE No. :</t>
  </si>
  <si>
    <t>GRUPO No. :</t>
  </si>
  <si>
    <t>1 (N-S)</t>
  </si>
  <si>
    <t>AFORADOR :</t>
  </si>
  <si>
    <t>GEOVANNIS GONZALEZ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</si>
  <si>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</si>
  <si>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</si>
  <si>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</si>
  <si>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</si>
  <si>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</si>
  <si>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</si>
  <si>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</si>
  <si>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</si>
  <si>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</si>
  <si>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</si>
  <si>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</si>
  <si>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</si>
  <si>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</si>
  <si>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</si>
  <si>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</si>
  <si>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</si>
  <si>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</si>
  <si>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</si>
  <si>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</si>
  <si>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</si>
  <si>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</si>
  <si>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</si>
  <si>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</si>
  <si>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</si>
  <si>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</si>
  <si>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</si>
  <si>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</si>
  <si>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</si>
  <si>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</si>
  <si>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</si>
  <si>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</si>
  <si>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</si>
  <si>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</si>
  <si>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</si>
  <si>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</si>
  <si>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</si>
  <si>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</si>
  <si>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</si>
  <si>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</si>
  <si>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</si>
  <si>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</si>
  <si>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</si>
  <si>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</si>
  <si>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</si>
  <si>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</si>
  <si>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</si>
  <si>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</si>
  <si>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</si>
  <si>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</si>
  <si>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</si>
  <si>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</si>
  <si>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</si>
  <si>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</si>
  <si>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8:15 - 9:15</t>
  </si>
  <si>
    <t>12:00 - 13:00</t>
  </si>
  <si>
    <t>16:00 - 17:00</t>
  </si>
  <si>
    <t>OBSERVACIONES:</t>
  </si>
  <si>
    <t>2 (S-N)</t>
  </si>
  <si>
    <t>IVAN FONSECA</t>
  </si>
  <si>
    <t>7:30 - 8:30</t>
  </si>
  <si>
    <t>11:00 - 12:00</t>
  </si>
  <si>
    <t>3 (OCC-OR)</t>
  </si>
  <si>
    <t>11:15 - 12:15</t>
  </si>
  <si>
    <t>13:45 - 14:45</t>
  </si>
  <si>
    <t>8:00 - 9:00</t>
  </si>
  <si>
    <t>12:30 - 13:30</t>
  </si>
  <si>
    <t>8:30 - 9:30</t>
  </si>
  <si>
    <t>16:15 - 17:15</t>
  </si>
  <si>
    <t>7:45 - 8:45</t>
  </si>
  <si>
    <t>12:15 - 13:15</t>
  </si>
  <si>
    <t>16:30 - 17:30</t>
  </si>
  <si>
    <t>14:00 - 15:00</t>
  </si>
  <si>
    <t>16:45 - 17:45</t>
  </si>
  <si>
    <t>11:45 - 12:45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</si>
  <si>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</si>
  <si>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</si>
  <si>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</si>
  <si>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</si>
  <si>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</si>
  <si>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</si>
  <si>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</si>
  <si>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</si>
  <si>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</si>
  <si>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</si>
  <si>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</si>
  <si>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</si>
  <si>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</si>
  <si>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</si>
  <si>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</si>
  <si>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</si>
  <si>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</si>
  <si>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</si>
  <si>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</si>
  <si>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</si>
  <si>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</si>
  <si>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</si>
  <si>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</si>
  <si>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</si>
  <si>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</si>
  <si>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</si>
  <si>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</si>
  <si>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</si>
  <si>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</si>
  <si>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</si>
  <si>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08:15 - 09:15</t>
  </si>
  <si>
    <t>DERECHA</t>
  </si>
  <si>
    <t>MEDIO DÍA:</t>
  </si>
  <si>
    <t>TARDE:</t>
  </si>
  <si>
    <t>2                  (S-N)</t>
  </si>
  <si>
    <t>07:30 - 08:30</t>
  </si>
  <si>
    <t>3                (OCC-OR)</t>
  </si>
  <si>
    <t>4                (OR-OCC)</t>
  </si>
  <si>
    <t>09:00 - 09:30</t>
  </si>
  <si>
    <t>12:30 - 13:00</t>
  </si>
  <si>
    <t>18:30 - 19:00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</si>
  <si>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</si>
  <si>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</si>
  <si>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</si>
  <si>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</si>
  <si>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</si>
  <si>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</si>
  <si>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</si>
  <si>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</si>
  <si>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MÑANA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</si>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</sst>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24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sz val="9.0"/>
      <color theme="1"/>
      <name val="Arial"/>
    </font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sz val="9.0"/>
      <color rgb="FFFF0000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3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6" numFmtId="0" xfId="0" applyAlignment="1" applyBorder="1" applyFont="1">
      <alignment horizontal="center" vertical="center"/>
    </xf>
    <xf borderId="1" fillId="0" fontId="7" numFmtId="0" xfId="0" applyBorder="1" applyFont="1"/>
    <xf borderId="0" fillId="0" fontId="2" numFmtId="0" xfId="0" applyAlignment="1" applyFont="1">
      <alignment horizontal="right" vertical="center"/>
    </xf>
    <xf borderId="1" fillId="0" fontId="8" numFmtId="0" xfId="0" applyAlignment="1" applyBorder="1" applyFont="1">
      <alignment horizontal="center" vertical="center"/>
    </xf>
    <xf borderId="2" fillId="0" fontId="6" numFmtId="0" xfId="0" applyAlignment="1" applyBorder="1" applyFont="1">
      <alignment horizontal="center" vertical="center"/>
    </xf>
    <xf borderId="2" fillId="0" fontId="7" numFmtId="0" xfId="0" applyBorder="1" applyFont="1"/>
    <xf borderId="2" fillId="0" fontId="8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6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8" numFmtId="0" xfId="0" applyAlignment="1" applyBorder="1" applyFont="1">
      <alignment horizontal="center" vertical="center"/>
    </xf>
    <xf borderId="9" fillId="0" fontId="8" numFmtId="1" xfId="0" applyAlignment="1" applyBorder="1" applyFont="1" applyNumberFormat="1">
      <alignment horizontal="center" shrinkToFit="0" vertical="center" wrapText="1"/>
    </xf>
    <xf borderId="9" fillId="0" fontId="8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8" numFmtId="1" xfId="0" applyAlignment="1" applyBorder="1" applyFont="1" applyNumberFormat="1">
      <alignment horizontal="center" vertical="center"/>
    </xf>
    <xf borderId="8" fillId="0" fontId="8" numFmtId="1" xfId="0" applyAlignment="1" applyBorder="1" applyFont="1" applyNumberFormat="1">
      <alignment horizontal="center" vertical="center"/>
    </xf>
    <xf borderId="0" fillId="0" fontId="8" numFmtId="0" xfId="0" applyFont="1"/>
    <xf borderId="9" fillId="2" fontId="8" numFmtId="1" xfId="0" applyAlignment="1" applyBorder="1" applyFill="1" applyFont="1" applyNumberFormat="1">
      <alignment horizontal="center" vertical="center"/>
    </xf>
    <xf borderId="0" fillId="0" fontId="8" numFmtId="1" xfId="0" applyFont="1" applyNumberFormat="1"/>
    <xf borderId="6" fillId="0" fontId="8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8" numFmtId="0" xfId="0" applyAlignment="1" applyBorder="1" applyFont="1">
      <alignment horizontal="center" vertical="center"/>
    </xf>
    <xf borderId="10" fillId="0" fontId="8" numFmtId="1" xfId="0" applyAlignment="1" applyBorder="1" applyFont="1" applyNumberFormat="1">
      <alignment horizontal="center" shrinkToFit="0" vertical="center" wrapText="1"/>
    </xf>
    <xf borderId="10" fillId="0" fontId="8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shrinkToFit="0" vertical="center" wrapText="1"/>
    </xf>
    <xf borderId="6" fillId="0" fontId="8" numFmtId="1" xfId="0" applyAlignment="1" applyBorder="1" applyFont="1" applyNumberFormat="1">
      <alignment horizontal="center" vertical="center"/>
    </xf>
    <xf borderId="3" fillId="0" fontId="8" numFmtId="1" xfId="0" applyAlignment="1" applyBorder="1" applyFont="1" applyNumberFormat="1">
      <alignment horizontal="center" vertical="center"/>
    </xf>
    <xf borderId="12" fillId="0" fontId="8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7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7" numFmtId="0" xfId="0" applyBorder="1" applyFont="1"/>
    <xf borderId="15" fillId="0" fontId="2" numFmtId="0" xfId="0" applyAlignment="1" applyBorder="1" applyFont="1">
      <alignment horizontal="right" vertical="center"/>
    </xf>
    <xf borderId="16" fillId="0" fontId="7" numFmtId="0" xfId="0" applyBorder="1" applyFont="1"/>
    <xf borderId="17" fillId="0" fontId="7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7" numFmtId="0" xfId="0" applyBorder="1" applyFont="1"/>
    <xf borderId="11" fillId="0" fontId="7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5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5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horizontal="center" vertical="center"/>
    </xf>
    <xf borderId="0" fillId="0" fontId="3" numFmtId="0" xfId="0" applyFont="1"/>
    <xf borderId="1" fillId="0" fontId="6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5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1" fillId="0" fontId="8" numFmtId="1" xfId="0" applyAlignment="1" applyBorder="1" applyFont="1" applyNumberFormat="1">
      <alignment horizontal="center" vertical="center"/>
    </xf>
    <xf borderId="2" fillId="0" fontId="8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5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8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8" numFmtId="2" xfId="0" applyAlignment="1" applyBorder="1" applyFont="1" applyNumberFormat="1">
      <alignment horizontal="center" vertical="center"/>
    </xf>
    <xf borderId="20" fillId="0" fontId="7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8" numFmtId="1" xfId="0" applyAlignment="1" applyBorder="1" applyFont="1" applyNumberFormat="1">
      <alignment horizontal="center" vertical="center"/>
    </xf>
    <xf borderId="21" fillId="0" fontId="8" numFmtId="2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6" fillId="0" fontId="8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6" fillId="0" fontId="6" numFmtId="0" xfId="0" applyAlignment="1" applyBorder="1" applyFont="1">
      <alignment horizontal="center" vertical="center"/>
    </xf>
    <xf borderId="8" fillId="0" fontId="2" numFmtId="0" xfId="0" applyAlignment="1" applyBorder="1" applyFont="1">
      <alignment vertical="center"/>
    </xf>
    <xf borderId="3" fillId="0" fontId="18" numFmtId="1" xfId="0" applyAlignment="1" applyBorder="1" applyFont="1" applyNumberFormat="1">
      <alignment horizontal="center" vertical="center"/>
    </xf>
    <xf borderId="21" fillId="0" fontId="18" numFmtId="1" xfId="0" applyAlignment="1" applyBorder="1" applyFont="1" applyNumberFormat="1">
      <alignment horizontal="center" vertical="center"/>
    </xf>
    <xf borderId="20" fillId="0" fontId="18" numFmtId="1" xfId="0" applyAlignment="1" applyBorder="1" applyFont="1" applyNumberFormat="1">
      <alignment horizontal="center" vertical="center"/>
    </xf>
    <xf borderId="6" fillId="0" fontId="18" numFmtId="1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8" numFmtId="1" xfId="0" applyAlignment="1" applyFont="1" applyNumberFormat="1">
      <alignment horizontal="center" vertical="center"/>
    </xf>
    <xf borderId="0" fillId="0" fontId="8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6" numFmtId="0" xfId="0" applyFont="1"/>
    <xf borderId="0" fillId="0" fontId="6" numFmtId="20" xfId="0" applyFont="1" applyNumberFormat="1"/>
    <xf borderId="0" fillId="0" fontId="19" numFmtId="0" xfId="0" applyFont="1"/>
    <xf borderId="0" fillId="0" fontId="19" numFmtId="0" xfId="0" applyAlignment="1" applyFont="1">
      <alignment horizontal="center"/>
    </xf>
    <xf borderId="0" fillId="0" fontId="6" numFmtId="0" xfId="0" applyAlignment="1" applyFont="1">
      <alignment horizontal="center"/>
    </xf>
    <xf borderId="1" fillId="0" fontId="8" numFmtId="0" xfId="0" applyAlignment="1" applyBorder="1" applyFont="1">
      <alignment horizontal="center"/>
    </xf>
    <xf borderId="1" fillId="0" fontId="8" numFmtId="164" xfId="0" applyAlignment="1" applyBorder="1" applyFont="1" applyNumberFormat="1">
      <alignment horizontal="center"/>
    </xf>
    <xf borderId="1" fillId="0" fontId="20" numFmtId="0" xfId="0" applyAlignment="1" applyBorder="1" applyFont="1">
      <alignment horizontal="center"/>
    </xf>
    <xf borderId="9" fillId="0" fontId="6" numFmtId="0" xfId="0" applyBorder="1" applyFont="1"/>
    <xf borderId="9" fillId="0" fontId="6" numFmtId="20" xfId="0" applyAlignment="1" applyBorder="1" applyFont="1" applyNumberFormat="1">
      <alignment horizontal="center"/>
    </xf>
    <xf borderId="0" fillId="0" fontId="6" numFmtId="20" xfId="0" applyAlignment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9" fillId="0" fontId="6" numFmtId="1" xfId="0" applyBorder="1" applyFont="1" applyNumberFormat="1"/>
    <xf borderId="9" fillId="0" fontId="8" numFmtId="1" xfId="0" applyBorder="1" applyFont="1" applyNumberFormat="1"/>
    <xf borderId="0" fillId="0" fontId="6" numFmtId="1" xfId="0" applyFont="1" applyNumberFormat="1"/>
    <xf borderId="4" fillId="0" fontId="8" numFmtId="0" xfId="0" applyBorder="1" applyFont="1"/>
    <xf borderId="2" fillId="0" fontId="8" numFmtId="0" xfId="0" applyBorder="1" applyFont="1"/>
    <xf borderId="2" fillId="0" fontId="8" numFmtId="9" xfId="0" applyBorder="1" applyFont="1" applyNumberFormat="1"/>
    <xf borderId="5" fillId="0" fontId="8" numFmtId="0" xfId="0" applyBorder="1" applyFont="1"/>
    <xf borderId="5" fillId="0" fontId="8" numFmtId="9" xfId="0" applyBorder="1" applyFont="1" applyNumberFormat="1"/>
    <xf borderId="2" fillId="0" fontId="21" numFmtId="0" xfId="0" applyAlignment="1" applyBorder="1" applyFont="1">
      <alignment horizontal="center"/>
    </xf>
    <xf borderId="0" fillId="0" fontId="21" numFmtId="0" xfId="0" applyAlignment="1" applyFont="1">
      <alignment horizontal="center"/>
    </xf>
    <xf borderId="0" fillId="0" fontId="21" numFmtId="0" xfId="0" applyFont="1"/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37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452630255"/>
        <c:axId val="1952309557"/>
      </c:barChart>
      <c:catAx>
        <c:axId val="4526302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52309557"/>
      </c:catAx>
      <c:valAx>
        <c:axId val="19523095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52630255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606568859088046"/>
          <c:y val="0.2287596300527859"/>
          <c:w val="0.9084711573481794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56125665"/>
        <c:axId val="1639417934"/>
      </c:barChart>
      <c:catAx>
        <c:axId val="2561256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39417934"/>
      </c:catAx>
      <c:valAx>
        <c:axId val="16394179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56125665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22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446737245"/>
        <c:axId val="1848693275"/>
      </c:barChart>
      <c:catAx>
        <c:axId val="14467372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48693275"/>
      </c:catAx>
      <c:valAx>
        <c:axId val="18486932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46737245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536373331"/>
        <c:axId val="703668154"/>
      </c:barChart>
      <c:catAx>
        <c:axId val="5363733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03668154"/>
      </c:catAx>
      <c:valAx>
        <c:axId val="7036681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2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36373331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29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VOL'!$AR$17:$CC$17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axId val="1606515030"/>
        <c:axId val="771363369"/>
      </c:lineChart>
      <c:catAx>
        <c:axId val="16065150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771363369"/>
      </c:catAx>
      <c:valAx>
        <c:axId val="7713633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606515030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786895634412953"/>
          <c:y val="0.2222236406227062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725944354"/>
        <c:axId val="1332139708"/>
      </c:barChart>
      <c:catAx>
        <c:axId val="7259443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32139708"/>
      </c:catAx>
      <c:valAx>
        <c:axId val="13321397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25944354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73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830090124"/>
        <c:axId val="455344988"/>
      </c:barChart>
      <c:catAx>
        <c:axId val="8300901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55344988"/>
      </c:catAx>
      <c:valAx>
        <c:axId val="4553449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30090124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330384190"/>
        <c:axId val="1250539248"/>
      </c:barChart>
      <c:catAx>
        <c:axId val="13303841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50539248"/>
      </c:catAx>
      <c:valAx>
        <c:axId val="12505392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30384190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499172909"/>
        <c:axId val="100537935"/>
      </c:barChart>
      <c:catAx>
        <c:axId val="14991729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0537935"/>
      </c:catAx>
      <c:valAx>
        <c:axId val="1005379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99172909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35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6997"/>
          <c:w val="0.9276950245239972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199714494"/>
        <c:axId val="1557590466"/>
      </c:barChart>
      <c:catAx>
        <c:axId val="11997144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57590466"/>
      </c:catAx>
      <c:valAx>
        <c:axId val="15575904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181818758303185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99714494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1008558875"/>
        <c:axId val="36024611"/>
      </c:barChart>
      <c:catAx>
        <c:axId val="10085588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6024611"/>
      </c:catAx>
      <c:valAx>
        <c:axId val="360246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08558875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3"/>
          <c:y val="0.03267994715039821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970633829"/>
        <c:axId val="373180799"/>
      </c:barChart>
      <c:catAx>
        <c:axId val="19706338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3180799"/>
      </c:catAx>
      <c:valAx>
        <c:axId val="3731807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77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70633829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2"/>
          <c:y val="0.03225806451612922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63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898549394"/>
        <c:axId val="1037082682"/>
      </c:barChart>
      <c:catAx>
        <c:axId val="18985493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37082682"/>
      </c:catAx>
      <c:valAx>
        <c:axId val="10370826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4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98549394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124825" cy="1409700"/>
    <xdr:graphicFrame>
      <xdr:nvGraphicFramePr>
        <xdr:cNvPr id="179606285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123825</xdr:rowOff>
    </xdr:from>
    <xdr:ext cx="8134350" cy="1457325"/>
    <xdr:graphicFrame>
      <xdr:nvGraphicFramePr>
        <xdr:cNvPr id="33178543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47625</xdr:rowOff>
    </xdr:from>
    <xdr:ext cx="8134350" cy="1447800"/>
    <xdr:graphicFrame>
      <xdr:nvGraphicFramePr>
        <xdr:cNvPr id="207561733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20075" cy="1457325"/>
    <xdr:graphicFrame>
      <xdr:nvGraphicFramePr>
        <xdr:cNvPr id="85335834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20075" cy="1457325"/>
    <xdr:graphicFrame>
      <xdr:nvGraphicFramePr>
        <xdr:cNvPr id="212338833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20075" cy="1390650"/>
    <xdr:graphicFrame>
      <xdr:nvGraphicFramePr>
        <xdr:cNvPr id="2090179853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86725" cy="1371600"/>
    <xdr:graphicFrame>
      <xdr:nvGraphicFramePr>
        <xdr:cNvPr id="173561333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105775" cy="1438275"/>
    <xdr:graphicFrame>
      <xdr:nvGraphicFramePr>
        <xdr:cNvPr id="1142734654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086725" cy="1447800"/>
    <xdr:graphicFrame>
      <xdr:nvGraphicFramePr>
        <xdr:cNvPr id="788036374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191375" cy="1457325"/>
    <xdr:graphicFrame>
      <xdr:nvGraphicFramePr>
        <xdr:cNvPr id="486827567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191375" cy="1457325"/>
    <xdr:graphicFrame>
      <xdr:nvGraphicFramePr>
        <xdr:cNvPr id="1398922788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00900" cy="1495425"/>
    <xdr:graphicFrame>
      <xdr:nvGraphicFramePr>
        <xdr:cNvPr id="274263988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30</xdr:row>
      <xdr:rowOff>114300</xdr:rowOff>
    </xdr:from>
    <xdr:ext cx="13182600" cy="4676775"/>
    <xdr:graphicFrame>
      <xdr:nvGraphicFramePr>
        <xdr:cNvPr id="1876078266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000250" cy="1209675"/>
    <xdr:grpSp>
      <xdr:nvGrpSpPr>
        <xdr:cNvPr id="2" name="Shape 2"/>
        <xdr:cNvGrpSpPr/>
      </xdr:nvGrpSpPr>
      <xdr:grpSpPr>
        <a:xfrm>
          <a:off x="4345875" y="3175163"/>
          <a:ext cx="2000250" cy="1209675"/>
          <a:chOff x="4345875" y="3175163"/>
          <a:chExt cx="2000250" cy="1209675"/>
        </a:xfrm>
      </xdr:grpSpPr>
      <xdr:grpSp>
        <xdr:nvGrpSpPr>
          <xdr:cNvPr id="16" name="Shape 16"/>
          <xdr:cNvGrpSpPr/>
        </xdr:nvGrpSpPr>
        <xdr:grpSpPr>
          <a:xfrm>
            <a:off x="4345875" y="3175163"/>
            <a:ext cx="2000250" cy="120967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724025" cy="885825"/>
    <xdr:pic>
      <xdr:nvPicPr>
        <xdr:cNvPr descr="logo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257175</xdr:colOff>
      <xdr:row>0</xdr:row>
      <xdr:rowOff>114300</xdr:rowOff>
    </xdr:from>
    <xdr:ext cx="3143250" cy="523875"/>
    <xdr:pic>
      <xdr:nvPicPr>
        <xdr:cNvPr descr="C:\Users\Alberto\Downloads\img-0 (4).png"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29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8.71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10.71"/>
    <col customWidth="1" min="17" max="17" width="4.29"/>
    <col customWidth="1" min="18" max="18" width="4.57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">
        <v>3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">
        <v>5</v>
      </c>
      <c r="E5" s="8"/>
      <c r="F5" s="8"/>
      <c r="G5" s="8"/>
      <c r="H5" s="8"/>
      <c r="I5" s="9" t="s">
        <v>6</v>
      </c>
      <c r="L5" s="10">
        <v>4724.0</v>
      </c>
      <c r="M5" s="8"/>
      <c r="N5" s="8"/>
      <c r="O5" s="3"/>
      <c r="P5" s="9" t="s">
        <v>7</v>
      </c>
      <c r="S5" s="10" t="s">
        <v>8</v>
      </c>
      <c r="T5" s="8"/>
      <c r="U5" s="8"/>
    </row>
    <row r="6" ht="12.75" customHeight="1">
      <c r="A6" s="9" t="s">
        <v>9</v>
      </c>
      <c r="D6" s="11" t="s">
        <v>10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v>43966.0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1.0</v>
      </c>
      <c r="C10" s="27"/>
      <c r="D10" s="27"/>
      <c r="E10" s="27"/>
      <c r="F10" s="28">
        <f t="shared" ref="F10:F22" si="1">B10</f>
        <v>1</v>
      </c>
      <c r="G10" s="29"/>
      <c r="H10" s="30" t="s">
        <v>22</v>
      </c>
      <c r="I10" s="27">
        <v>0.0</v>
      </c>
      <c r="J10" s="27"/>
      <c r="K10" s="27"/>
      <c r="L10" s="27"/>
      <c r="M10" s="28">
        <f t="shared" ref="M10:M22" si="2">I10</f>
        <v>0</v>
      </c>
      <c r="N10" s="31">
        <f>F20+F21+F22+M10</f>
        <v>8</v>
      </c>
      <c r="O10" s="30" t="s">
        <v>23</v>
      </c>
      <c r="P10" s="27">
        <v>4.0</v>
      </c>
      <c r="Q10" s="27"/>
      <c r="R10" s="27"/>
      <c r="S10" s="27"/>
      <c r="T10" s="28">
        <f t="shared" ref="T10:T21" si="3">P10</f>
        <v>4</v>
      </c>
      <c r="U10" s="32"/>
      <c r="AB10" s="33"/>
    </row>
    <row r="11" ht="24.0" customHeight="1">
      <c r="A11" s="26" t="s">
        <v>24</v>
      </c>
      <c r="B11" s="27">
        <v>0.0</v>
      </c>
      <c r="C11" s="27"/>
      <c r="D11" s="27"/>
      <c r="E11" s="27"/>
      <c r="F11" s="28">
        <f t="shared" si="1"/>
        <v>0</v>
      </c>
      <c r="G11" s="29"/>
      <c r="H11" s="30" t="s">
        <v>25</v>
      </c>
      <c r="I11" s="27">
        <v>5.0</v>
      </c>
      <c r="J11" s="27"/>
      <c r="K11" s="27"/>
      <c r="L11" s="27"/>
      <c r="M11" s="28">
        <f t="shared" si="2"/>
        <v>5</v>
      </c>
      <c r="N11" s="31">
        <f>F21+F22+M10+M11</f>
        <v>11</v>
      </c>
      <c r="O11" s="30" t="s">
        <v>26</v>
      </c>
      <c r="P11" s="27">
        <v>8.0</v>
      </c>
      <c r="Q11" s="27"/>
      <c r="R11" s="27"/>
      <c r="S11" s="27"/>
      <c r="T11" s="28">
        <f t="shared" si="3"/>
        <v>8</v>
      </c>
      <c r="U11" s="29"/>
      <c r="AB11" s="33"/>
    </row>
    <row r="12" ht="24.0" customHeight="1">
      <c r="A12" s="26" t="s">
        <v>27</v>
      </c>
      <c r="B12" s="27">
        <v>0.0</v>
      </c>
      <c r="C12" s="27"/>
      <c r="D12" s="27"/>
      <c r="E12" s="27"/>
      <c r="F12" s="28">
        <f t="shared" si="1"/>
        <v>0</v>
      </c>
      <c r="G12" s="29"/>
      <c r="H12" s="30" t="s">
        <v>28</v>
      </c>
      <c r="I12" s="27">
        <v>7.0</v>
      </c>
      <c r="J12" s="27"/>
      <c r="K12" s="27"/>
      <c r="L12" s="27"/>
      <c r="M12" s="28">
        <f t="shared" si="2"/>
        <v>7</v>
      </c>
      <c r="N12" s="29">
        <f>F22+M10+M11+M12</f>
        <v>14</v>
      </c>
      <c r="O12" s="30" t="s">
        <v>29</v>
      </c>
      <c r="P12" s="27">
        <v>4.0</v>
      </c>
      <c r="Q12" s="27"/>
      <c r="R12" s="27"/>
      <c r="S12" s="27"/>
      <c r="T12" s="28">
        <f t="shared" si="3"/>
        <v>4</v>
      </c>
      <c r="U12" s="29"/>
      <c r="AB12" s="33"/>
    </row>
    <row r="13" ht="24.0" customHeight="1">
      <c r="A13" s="26" t="s">
        <v>30</v>
      </c>
      <c r="B13" s="27">
        <v>1.0</v>
      </c>
      <c r="C13" s="27"/>
      <c r="D13" s="27"/>
      <c r="E13" s="27"/>
      <c r="F13" s="28">
        <f t="shared" si="1"/>
        <v>1</v>
      </c>
      <c r="G13" s="34">
        <f t="shared" ref="G13:G19" si="4">F10+F11+F12+F13</f>
        <v>2</v>
      </c>
      <c r="H13" s="30" t="s">
        <v>31</v>
      </c>
      <c r="I13" s="27">
        <v>4.0</v>
      </c>
      <c r="J13" s="27"/>
      <c r="K13" s="27"/>
      <c r="L13" s="27"/>
      <c r="M13" s="28">
        <f t="shared" si="2"/>
        <v>4</v>
      </c>
      <c r="N13" s="29">
        <f t="shared" ref="N13:N22" si="5">M10+M11+M12+M13</f>
        <v>16</v>
      </c>
      <c r="O13" s="30" t="s">
        <v>32</v>
      </c>
      <c r="P13" s="27">
        <v>3.0</v>
      </c>
      <c r="Q13" s="27"/>
      <c r="R13" s="27"/>
      <c r="S13" s="27"/>
      <c r="T13" s="28">
        <f t="shared" si="3"/>
        <v>3</v>
      </c>
      <c r="U13" s="34">
        <f t="shared" ref="U13:U21" si="6">T10+T11+T12+T13</f>
        <v>19</v>
      </c>
      <c r="AB13" s="35">
        <v>241.0</v>
      </c>
    </row>
    <row r="14" ht="24.0" customHeight="1">
      <c r="A14" s="26" t="s">
        <v>33</v>
      </c>
      <c r="B14" s="27">
        <v>2.0</v>
      </c>
      <c r="C14" s="27"/>
      <c r="D14" s="27"/>
      <c r="E14" s="27"/>
      <c r="F14" s="28">
        <f t="shared" si="1"/>
        <v>2</v>
      </c>
      <c r="G14" s="29">
        <f t="shared" si="4"/>
        <v>3</v>
      </c>
      <c r="H14" s="30" t="s">
        <v>34</v>
      </c>
      <c r="I14" s="27">
        <v>1.0</v>
      </c>
      <c r="J14" s="27"/>
      <c r="K14" s="27"/>
      <c r="L14" s="27"/>
      <c r="M14" s="28">
        <f t="shared" si="2"/>
        <v>1</v>
      </c>
      <c r="N14" s="29">
        <f t="shared" si="5"/>
        <v>17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15</v>
      </c>
      <c r="AB14" s="35">
        <v>250.0</v>
      </c>
    </row>
    <row r="15" ht="24.0" customHeight="1">
      <c r="A15" s="26" t="s">
        <v>36</v>
      </c>
      <c r="B15" s="27">
        <v>3.0</v>
      </c>
      <c r="C15" s="27"/>
      <c r="D15" s="27"/>
      <c r="E15" s="27"/>
      <c r="F15" s="28">
        <f t="shared" si="1"/>
        <v>3</v>
      </c>
      <c r="G15" s="29">
        <f t="shared" si="4"/>
        <v>6</v>
      </c>
      <c r="H15" s="30" t="s">
        <v>37</v>
      </c>
      <c r="I15" s="27">
        <v>2.0</v>
      </c>
      <c r="J15" s="27"/>
      <c r="K15" s="27"/>
      <c r="L15" s="27"/>
      <c r="M15" s="28">
        <f t="shared" si="2"/>
        <v>2</v>
      </c>
      <c r="N15" s="29">
        <f t="shared" si="5"/>
        <v>14</v>
      </c>
      <c r="O15" s="26" t="s">
        <v>38</v>
      </c>
      <c r="P15" s="27"/>
      <c r="Q15" s="27"/>
      <c r="R15" s="36"/>
      <c r="S15" s="27"/>
      <c r="T15" s="28" t="str">
        <f t="shared" si="3"/>
        <v/>
      </c>
      <c r="U15" s="29">
        <f t="shared" si="6"/>
        <v>7</v>
      </c>
      <c r="AB15" s="35">
        <v>262.0</v>
      </c>
    </row>
    <row r="16" ht="24.0" customHeight="1">
      <c r="A16" s="26" t="s">
        <v>39</v>
      </c>
      <c r="B16" s="27">
        <v>3.0</v>
      </c>
      <c r="C16" s="27"/>
      <c r="D16" s="27"/>
      <c r="E16" s="27"/>
      <c r="F16" s="28">
        <f t="shared" si="1"/>
        <v>3</v>
      </c>
      <c r="G16" s="29">
        <f t="shared" si="4"/>
        <v>9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8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3</v>
      </c>
      <c r="AB16" s="35">
        <v>270.5</v>
      </c>
    </row>
    <row r="17" ht="24.0" customHeight="1">
      <c r="A17" s="26" t="s">
        <v>42</v>
      </c>
      <c r="B17" s="27">
        <v>1.0</v>
      </c>
      <c r="C17" s="27"/>
      <c r="D17" s="27"/>
      <c r="E17" s="27"/>
      <c r="F17" s="28">
        <f t="shared" si="1"/>
        <v>1</v>
      </c>
      <c r="G17" s="29">
        <f t="shared" si="4"/>
        <v>9</v>
      </c>
      <c r="H17" s="30" t="s">
        <v>43</v>
      </c>
      <c r="I17" s="27">
        <v>1.0</v>
      </c>
      <c r="J17" s="27"/>
      <c r="K17" s="27"/>
      <c r="L17" s="27"/>
      <c r="M17" s="28">
        <f t="shared" si="2"/>
        <v>1</v>
      </c>
      <c r="N17" s="29">
        <f t="shared" si="5"/>
        <v>5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5">
        <v>289.5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7</v>
      </c>
      <c r="H18" s="30" t="s">
        <v>46</v>
      </c>
      <c r="I18" s="27">
        <v>1.0</v>
      </c>
      <c r="J18" s="27"/>
      <c r="K18" s="27"/>
      <c r="L18" s="27"/>
      <c r="M18" s="28">
        <f t="shared" si="2"/>
        <v>1</v>
      </c>
      <c r="N18" s="29">
        <f t="shared" si="5"/>
        <v>5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5">
        <v>291.0</v>
      </c>
    </row>
    <row r="19" ht="24.0" customHeight="1">
      <c r="A19" s="37" t="s">
        <v>48</v>
      </c>
      <c r="B19" s="38">
        <v>2.0</v>
      </c>
      <c r="C19" s="38"/>
      <c r="D19" s="38"/>
      <c r="E19" s="38"/>
      <c r="F19" s="39">
        <f t="shared" si="1"/>
        <v>2</v>
      </c>
      <c r="G19" s="40">
        <f t="shared" si="4"/>
        <v>6</v>
      </c>
      <c r="H19" s="41" t="s">
        <v>49</v>
      </c>
      <c r="I19" s="36">
        <v>1.0</v>
      </c>
      <c r="J19" s="36"/>
      <c r="K19" s="36"/>
      <c r="L19" s="36"/>
      <c r="M19" s="28">
        <f t="shared" si="2"/>
        <v>1</v>
      </c>
      <c r="N19" s="29">
        <f t="shared" si="5"/>
        <v>4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5">
        <v>294.0</v>
      </c>
    </row>
    <row r="20" ht="24.0" customHeight="1">
      <c r="A20" s="30" t="s">
        <v>51</v>
      </c>
      <c r="B20" s="36">
        <v>2.0</v>
      </c>
      <c r="C20" s="36"/>
      <c r="D20" s="36"/>
      <c r="E20" s="36"/>
      <c r="F20" s="42">
        <f t="shared" si="1"/>
        <v>2</v>
      </c>
      <c r="G20" s="43"/>
      <c r="H20" s="30" t="s">
        <v>52</v>
      </c>
      <c r="I20" s="27">
        <v>5.0</v>
      </c>
      <c r="J20" s="27"/>
      <c r="K20" s="27"/>
      <c r="L20" s="27"/>
      <c r="M20" s="28">
        <f t="shared" si="2"/>
        <v>5</v>
      </c>
      <c r="N20" s="29">
        <f t="shared" si="5"/>
        <v>8</v>
      </c>
      <c r="O20" s="30" t="s">
        <v>53</v>
      </c>
      <c r="P20" s="36"/>
      <c r="Q20" s="36"/>
      <c r="R20" s="27"/>
      <c r="S20" s="36"/>
      <c r="T20" s="28" t="str">
        <f t="shared" si="3"/>
        <v/>
      </c>
      <c r="U20" s="29">
        <f t="shared" si="6"/>
        <v>0</v>
      </c>
      <c r="AB20" s="35">
        <v>299.0</v>
      </c>
    </row>
    <row r="21" ht="24.0" customHeight="1">
      <c r="A21" s="30" t="s">
        <v>54</v>
      </c>
      <c r="B21" s="27">
        <v>4.0</v>
      </c>
      <c r="C21" s="27"/>
      <c r="D21" s="27"/>
      <c r="E21" s="27"/>
      <c r="F21" s="28">
        <f t="shared" si="1"/>
        <v>4</v>
      </c>
      <c r="G21" s="44"/>
      <c r="H21" s="41" t="s">
        <v>55</v>
      </c>
      <c r="I21" s="27">
        <v>2.0</v>
      </c>
      <c r="J21" s="27"/>
      <c r="K21" s="27"/>
      <c r="L21" s="27"/>
      <c r="M21" s="28">
        <f t="shared" si="2"/>
        <v>2</v>
      </c>
      <c r="N21" s="29">
        <f t="shared" si="5"/>
        <v>9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5">
        <v>299.5</v>
      </c>
    </row>
    <row r="22" ht="24.0" customHeight="1">
      <c r="A22" s="30" t="s">
        <v>57</v>
      </c>
      <c r="B22" s="27">
        <v>2.0</v>
      </c>
      <c r="C22" s="27"/>
      <c r="D22" s="27"/>
      <c r="E22" s="27"/>
      <c r="F22" s="28">
        <f t="shared" si="1"/>
        <v>2</v>
      </c>
      <c r="G22" s="29"/>
      <c r="H22" s="37" t="s">
        <v>58</v>
      </c>
      <c r="I22" s="38">
        <v>1.0</v>
      </c>
      <c r="J22" s="38"/>
      <c r="K22" s="38"/>
      <c r="L22" s="38"/>
      <c r="M22" s="28">
        <f t="shared" si="2"/>
        <v>1</v>
      </c>
      <c r="N22" s="40">
        <f t="shared" si="5"/>
        <v>9</v>
      </c>
      <c r="O22" s="30"/>
      <c r="P22" s="36"/>
      <c r="Q22" s="36"/>
      <c r="R22" s="36"/>
      <c r="S22" s="36"/>
      <c r="T22" s="42"/>
      <c r="U22" s="45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9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17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19</v>
      </c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65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W36" s="33" t="s">
        <v>51</v>
      </c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54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57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22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25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28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31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34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37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40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43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46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49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52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55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58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724409448818898" right="0.3937007874015748" top="0.2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10.0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71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9.29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24</v>
      </c>
      <c r="E5" s="8"/>
      <c r="F5" s="8"/>
      <c r="G5" s="8"/>
      <c r="H5" s="8"/>
      <c r="I5" s="9" t="s">
        <v>6</v>
      </c>
      <c r="L5" s="10">
        <f>'G-1'!L5:N5</f>
        <v>4724</v>
      </c>
      <c r="M5" s="8"/>
      <c r="N5" s="8"/>
      <c r="O5" s="3"/>
      <c r="P5" s="9" t="s">
        <v>7</v>
      </c>
      <c r="S5" s="10" t="s">
        <v>68</v>
      </c>
      <c r="T5" s="8"/>
      <c r="U5" s="8"/>
    </row>
    <row r="6" ht="12.75" customHeight="1">
      <c r="A6" s="9" t="s">
        <v>9</v>
      </c>
      <c r="D6" s="11" t="s">
        <v>69</v>
      </c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43966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4.0</v>
      </c>
      <c r="C10" s="27"/>
      <c r="D10" s="27"/>
      <c r="E10" s="27"/>
      <c r="F10" s="28">
        <f t="shared" ref="F10:F22" si="1">B10</f>
        <v>4</v>
      </c>
      <c r="G10" s="29"/>
      <c r="H10" s="30" t="s">
        <v>22</v>
      </c>
      <c r="I10" s="27">
        <v>0.0</v>
      </c>
      <c r="J10" s="27"/>
      <c r="K10" s="27"/>
      <c r="L10" s="27"/>
      <c r="M10" s="28">
        <f t="shared" ref="M10:M22" si="2">I10</f>
        <v>0</v>
      </c>
      <c r="N10" s="31">
        <f>F20+F21+F22+M10</f>
        <v>5</v>
      </c>
      <c r="O10" s="30" t="s">
        <v>23</v>
      </c>
      <c r="P10" s="27">
        <v>8.0</v>
      </c>
      <c r="Q10" s="27"/>
      <c r="R10" s="27"/>
      <c r="S10" s="27"/>
      <c r="T10" s="28">
        <f t="shared" ref="T10:T21" si="3">P10</f>
        <v>8</v>
      </c>
      <c r="U10" s="32"/>
      <c r="AB10" s="33"/>
    </row>
    <row r="11" ht="24.0" customHeight="1">
      <c r="A11" s="26" t="s">
        <v>24</v>
      </c>
      <c r="B11" s="27">
        <v>6.0</v>
      </c>
      <c r="C11" s="27"/>
      <c r="D11" s="27"/>
      <c r="E11" s="27"/>
      <c r="F11" s="28">
        <f t="shared" si="1"/>
        <v>6</v>
      </c>
      <c r="G11" s="29"/>
      <c r="H11" s="30" t="s">
        <v>25</v>
      </c>
      <c r="I11" s="27">
        <v>0.0</v>
      </c>
      <c r="J11" s="27"/>
      <c r="K11" s="27"/>
      <c r="L11" s="27"/>
      <c r="M11" s="28">
        <f t="shared" si="2"/>
        <v>0</v>
      </c>
      <c r="N11" s="31">
        <f>F21+F22+M10+M11</f>
        <v>4</v>
      </c>
      <c r="O11" s="30" t="s">
        <v>26</v>
      </c>
      <c r="P11" s="27">
        <v>3.0</v>
      </c>
      <c r="Q11" s="27"/>
      <c r="R11" s="27"/>
      <c r="S11" s="27"/>
      <c r="T11" s="28">
        <f t="shared" si="3"/>
        <v>3</v>
      </c>
      <c r="U11" s="29"/>
      <c r="AB11" s="33"/>
    </row>
    <row r="12" ht="24.0" customHeight="1">
      <c r="A12" s="26" t="s">
        <v>27</v>
      </c>
      <c r="B12" s="27">
        <v>4.0</v>
      </c>
      <c r="C12" s="27"/>
      <c r="D12" s="27"/>
      <c r="E12" s="27"/>
      <c r="F12" s="28">
        <f t="shared" si="1"/>
        <v>4</v>
      </c>
      <c r="G12" s="29"/>
      <c r="H12" s="30" t="s">
        <v>28</v>
      </c>
      <c r="I12" s="27">
        <v>0.0</v>
      </c>
      <c r="J12" s="27"/>
      <c r="K12" s="27"/>
      <c r="L12" s="27"/>
      <c r="M12" s="28">
        <f t="shared" si="2"/>
        <v>0</v>
      </c>
      <c r="N12" s="29">
        <f>F22+M10+M11+M12</f>
        <v>3</v>
      </c>
      <c r="O12" s="30" t="s">
        <v>29</v>
      </c>
      <c r="P12" s="27">
        <v>1.0</v>
      </c>
      <c r="Q12" s="27"/>
      <c r="R12" s="27"/>
      <c r="S12" s="27"/>
      <c r="T12" s="28">
        <f t="shared" si="3"/>
        <v>1</v>
      </c>
      <c r="U12" s="29"/>
      <c r="AB12" s="33"/>
    </row>
    <row r="13" ht="24.0" customHeight="1">
      <c r="A13" s="26" t="s">
        <v>30</v>
      </c>
      <c r="B13" s="27">
        <v>1.0</v>
      </c>
      <c r="C13" s="27"/>
      <c r="D13" s="27"/>
      <c r="E13" s="27"/>
      <c r="F13" s="28">
        <f t="shared" si="1"/>
        <v>1</v>
      </c>
      <c r="G13" s="34">
        <f t="shared" ref="G13:G19" si="4">F10+F11+F12+F13</f>
        <v>15</v>
      </c>
      <c r="H13" s="30" t="s">
        <v>31</v>
      </c>
      <c r="I13" s="27">
        <v>2.0</v>
      </c>
      <c r="J13" s="27"/>
      <c r="K13" s="27"/>
      <c r="L13" s="27"/>
      <c r="M13" s="28">
        <f t="shared" si="2"/>
        <v>2</v>
      </c>
      <c r="N13" s="29">
        <f t="shared" ref="N13:N22" si="5">M10+M11+M12+M13</f>
        <v>2</v>
      </c>
      <c r="O13" s="30" t="s">
        <v>32</v>
      </c>
      <c r="P13" s="27">
        <v>2.0</v>
      </c>
      <c r="Q13" s="27"/>
      <c r="R13" s="27"/>
      <c r="S13" s="27"/>
      <c r="T13" s="28">
        <f t="shared" si="3"/>
        <v>2</v>
      </c>
      <c r="U13" s="34">
        <f t="shared" ref="U13:U21" si="6">T10+T11+T12+T13</f>
        <v>14</v>
      </c>
      <c r="AB13" s="35">
        <v>212.5</v>
      </c>
    </row>
    <row r="14" ht="24.0" customHeight="1">
      <c r="A14" s="26" t="s">
        <v>33</v>
      </c>
      <c r="B14" s="27">
        <v>2.0</v>
      </c>
      <c r="C14" s="27"/>
      <c r="D14" s="27"/>
      <c r="E14" s="27"/>
      <c r="F14" s="28">
        <f t="shared" si="1"/>
        <v>2</v>
      </c>
      <c r="G14" s="29">
        <f t="shared" si="4"/>
        <v>13</v>
      </c>
      <c r="H14" s="30" t="s">
        <v>34</v>
      </c>
      <c r="I14" s="27">
        <v>1.0</v>
      </c>
      <c r="J14" s="27"/>
      <c r="K14" s="27"/>
      <c r="L14" s="27"/>
      <c r="M14" s="28">
        <f t="shared" si="2"/>
        <v>1</v>
      </c>
      <c r="N14" s="29">
        <f t="shared" si="5"/>
        <v>3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6</v>
      </c>
      <c r="AB14" s="35">
        <v>226.0</v>
      </c>
    </row>
    <row r="15" ht="24.0" customHeight="1">
      <c r="A15" s="26" t="s">
        <v>36</v>
      </c>
      <c r="B15" s="27">
        <v>2.0</v>
      </c>
      <c r="C15" s="27"/>
      <c r="D15" s="27"/>
      <c r="E15" s="27"/>
      <c r="F15" s="28">
        <f t="shared" si="1"/>
        <v>2</v>
      </c>
      <c r="G15" s="29">
        <f t="shared" si="4"/>
        <v>9</v>
      </c>
      <c r="H15" s="30" t="s">
        <v>37</v>
      </c>
      <c r="I15" s="27">
        <v>0.0</v>
      </c>
      <c r="J15" s="27"/>
      <c r="K15" s="27"/>
      <c r="L15" s="27"/>
      <c r="M15" s="28">
        <f t="shared" si="2"/>
        <v>0</v>
      </c>
      <c r="N15" s="29">
        <f t="shared" si="5"/>
        <v>3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3</v>
      </c>
      <c r="AB15" s="35">
        <v>233.5</v>
      </c>
    </row>
    <row r="16" ht="24.0" customHeight="1">
      <c r="A16" s="26" t="s">
        <v>39</v>
      </c>
      <c r="B16" s="27">
        <v>6.0</v>
      </c>
      <c r="C16" s="27"/>
      <c r="D16" s="27"/>
      <c r="E16" s="27"/>
      <c r="F16" s="28">
        <f t="shared" si="1"/>
        <v>6</v>
      </c>
      <c r="G16" s="29">
        <f t="shared" si="4"/>
        <v>11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4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2</v>
      </c>
      <c r="AB16" s="35">
        <v>234.0</v>
      </c>
    </row>
    <row r="17" ht="24.0" customHeight="1">
      <c r="A17" s="26" t="s">
        <v>42</v>
      </c>
      <c r="B17" s="27">
        <v>3.0</v>
      </c>
      <c r="C17" s="27"/>
      <c r="D17" s="27"/>
      <c r="E17" s="27"/>
      <c r="F17" s="28">
        <f t="shared" si="1"/>
        <v>3</v>
      </c>
      <c r="G17" s="29">
        <f t="shared" si="4"/>
        <v>13</v>
      </c>
      <c r="H17" s="30" t="s">
        <v>43</v>
      </c>
      <c r="I17" s="27">
        <v>2.0</v>
      </c>
      <c r="J17" s="27"/>
      <c r="K17" s="27"/>
      <c r="L17" s="27"/>
      <c r="M17" s="28">
        <f t="shared" si="2"/>
        <v>2</v>
      </c>
      <c r="N17" s="29">
        <f t="shared" si="5"/>
        <v>4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AB17" s="35">
        <v>248.0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11</v>
      </c>
      <c r="H18" s="30" t="s">
        <v>46</v>
      </c>
      <c r="I18" s="27">
        <v>1.0</v>
      </c>
      <c r="J18" s="27"/>
      <c r="K18" s="27"/>
      <c r="L18" s="27"/>
      <c r="M18" s="28">
        <f t="shared" si="2"/>
        <v>1</v>
      </c>
      <c r="N18" s="29">
        <f t="shared" si="5"/>
        <v>4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AB18" s="35">
        <v>248.0</v>
      </c>
    </row>
    <row r="19" ht="24.0" customHeight="1">
      <c r="A19" s="37" t="s">
        <v>48</v>
      </c>
      <c r="B19" s="38">
        <v>2.0</v>
      </c>
      <c r="C19" s="38"/>
      <c r="D19" s="38"/>
      <c r="E19" s="38"/>
      <c r="F19" s="39">
        <f t="shared" si="1"/>
        <v>2</v>
      </c>
      <c r="G19" s="40">
        <f t="shared" si="4"/>
        <v>11</v>
      </c>
      <c r="H19" s="41" t="s">
        <v>49</v>
      </c>
      <c r="I19" s="36">
        <v>0.0</v>
      </c>
      <c r="J19" s="36"/>
      <c r="K19" s="36"/>
      <c r="L19" s="36"/>
      <c r="M19" s="28">
        <f t="shared" si="2"/>
        <v>0</v>
      </c>
      <c r="N19" s="29">
        <f t="shared" si="5"/>
        <v>4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AB19" s="35">
        <v>262.0</v>
      </c>
    </row>
    <row r="20" ht="24.0" customHeight="1">
      <c r="A20" s="30" t="s">
        <v>51</v>
      </c>
      <c r="B20" s="36">
        <v>1.0</v>
      </c>
      <c r="C20" s="36"/>
      <c r="D20" s="36"/>
      <c r="E20" s="36"/>
      <c r="F20" s="42">
        <f t="shared" si="1"/>
        <v>1</v>
      </c>
      <c r="G20" s="43"/>
      <c r="H20" s="30" t="s">
        <v>52</v>
      </c>
      <c r="I20" s="27">
        <v>1.0</v>
      </c>
      <c r="J20" s="27"/>
      <c r="K20" s="27"/>
      <c r="L20" s="27"/>
      <c r="M20" s="28">
        <f t="shared" si="2"/>
        <v>1</v>
      </c>
      <c r="N20" s="29">
        <f t="shared" si="5"/>
        <v>4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AB20" s="35">
        <v>275.0</v>
      </c>
    </row>
    <row r="21" ht="24.0" customHeight="1">
      <c r="A21" s="30" t="s">
        <v>54</v>
      </c>
      <c r="B21" s="27">
        <v>1.0</v>
      </c>
      <c r="C21" s="27"/>
      <c r="D21" s="27"/>
      <c r="E21" s="27"/>
      <c r="F21" s="28">
        <f t="shared" si="1"/>
        <v>1</v>
      </c>
      <c r="G21" s="44"/>
      <c r="H21" s="41" t="s">
        <v>55</v>
      </c>
      <c r="I21" s="27">
        <v>0.0</v>
      </c>
      <c r="J21" s="27"/>
      <c r="K21" s="27"/>
      <c r="L21" s="27"/>
      <c r="M21" s="28">
        <f t="shared" si="2"/>
        <v>0</v>
      </c>
      <c r="N21" s="29">
        <f t="shared" si="5"/>
        <v>2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AB21" s="35">
        <v>276.0</v>
      </c>
    </row>
    <row r="22" ht="24.0" customHeight="1">
      <c r="A22" s="30" t="s">
        <v>57</v>
      </c>
      <c r="B22" s="27">
        <v>3.0</v>
      </c>
      <c r="C22" s="27"/>
      <c r="D22" s="27"/>
      <c r="E22" s="27"/>
      <c r="F22" s="28">
        <f t="shared" si="1"/>
        <v>3</v>
      </c>
      <c r="G22" s="29"/>
      <c r="H22" s="37" t="s">
        <v>58</v>
      </c>
      <c r="I22" s="38">
        <v>2.0</v>
      </c>
      <c r="J22" s="38"/>
      <c r="K22" s="38"/>
      <c r="L22" s="38"/>
      <c r="M22" s="28">
        <f t="shared" si="2"/>
        <v>2</v>
      </c>
      <c r="N22" s="40">
        <f t="shared" si="5"/>
        <v>3</v>
      </c>
      <c r="O22" s="30"/>
      <c r="P22" s="36"/>
      <c r="Q22" s="36"/>
      <c r="R22" s="36"/>
      <c r="S22" s="36"/>
      <c r="T22" s="42"/>
      <c r="U22" s="45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15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5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14</v>
      </c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70</v>
      </c>
      <c r="G24" s="61"/>
      <c r="H24" s="56"/>
      <c r="I24" s="57"/>
      <c r="J24" s="58" t="s">
        <v>63</v>
      </c>
      <c r="K24" s="59"/>
      <c r="L24" s="59"/>
      <c r="M24" s="60" t="s">
        <v>71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4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8.86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29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9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4" t="s">
        <v>1</v>
      </c>
    </row>
    <row r="3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6" t="s">
        <v>2</v>
      </c>
      <c r="D4" s="5"/>
      <c r="E4" s="7" t="str">
        <f>'G-1'!E4:H4</f>
        <v>DE OBRA</v>
      </c>
      <c r="F4" s="8"/>
      <c r="G4" s="8"/>
      <c r="H4" s="8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9" t="s">
        <v>4</v>
      </c>
      <c r="D5" s="7" t="str">
        <f>'G-1'!D5:H5</f>
        <v>CL 47 - CR 24</v>
      </c>
      <c r="E5" s="8"/>
      <c r="F5" s="8"/>
      <c r="G5" s="8"/>
      <c r="H5" s="8"/>
      <c r="I5" s="9" t="s">
        <v>6</v>
      </c>
      <c r="L5" s="10">
        <f>'G-1'!L5:N5</f>
        <v>4724</v>
      </c>
      <c r="M5" s="8"/>
      <c r="N5" s="8"/>
      <c r="O5" s="3"/>
      <c r="P5" s="9" t="s">
        <v>7</v>
      </c>
      <c r="S5" s="10" t="s">
        <v>72</v>
      </c>
      <c r="T5" s="8"/>
      <c r="U5" s="8"/>
    </row>
    <row r="6" ht="12.75" customHeight="1">
      <c r="A6" s="9" t="s">
        <v>9</v>
      </c>
      <c r="D6" s="11"/>
      <c r="E6" s="12"/>
      <c r="F6" s="12"/>
      <c r="G6" s="12"/>
      <c r="H6" s="12"/>
      <c r="I6" s="9" t="s">
        <v>11</v>
      </c>
      <c r="L6" s="13">
        <v>1.0</v>
      </c>
      <c r="M6" s="12"/>
      <c r="N6" s="12"/>
      <c r="O6" s="14"/>
      <c r="P6" s="9" t="s">
        <v>12</v>
      </c>
      <c r="S6" s="15">
        <f>'G-1'!S6:U6</f>
        <v>43966</v>
      </c>
      <c r="T6" s="12"/>
      <c r="U6" s="12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17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3" t="s">
        <v>17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3" t="s">
        <v>17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v>6.0</v>
      </c>
      <c r="C10" s="27"/>
      <c r="D10" s="27"/>
      <c r="E10" s="27"/>
      <c r="F10" s="28">
        <f t="shared" ref="F10:F22" si="1">B10</f>
        <v>6</v>
      </c>
      <c r="G10" s="29"/>
      <c r="H10" s="30" t="s">
        <v>22</v>
      </c>
      <c r="I10" s="27">
        <v>1.0</v>
      </c>
      <c r="J10" s="27"/>
      <c r="K10" s="27"/>
      <c r="L10" s="27"/>
      <c r="M10" s="28">
        <f t="shared" ref="M10:M22" si="2">I10</f>
        <v>1</v>
      </c>
      <c r="N10" s="31">
        <f>F20+F21+F22+M10</f>
        <v>2</v>
      </c>
      <c r="O10" s="30" t="s">
        <v>23</v>
      </c>
      <c r="P10" s="27">
        <v>0.0</v>
      </c>
      <c r="Q10" s="27"/>
      <c r="R10" s="27"/>
      <c r="S10" s="27"/>
      <c r="T10" s="28">
        <f t="shared" ref="T10:T21" si="3">P10</f>
        <v>0</v>
      </c>
      <c r="U10" s="32"/>
      <c r="W10" s="33"/>
      <c r="X10" s="33"/>
      <c r="Y10" s="33" t="s">
        <v>73</v>
      </c>
      <c r="Z10" s="35">
        <v>803.5</v>
      </c>
      <c r="AA10" s="33"/>
      <c r="AB10" s="33"/>
    </row>
    <row r="11" ht="24.0" customHeight="1">
      <c r="A11" s="26" t="s">
        <v>24</v>
      </c>
      <c r="B11" s="27">
        <v>2.0</v>
      </c>
      <c r="C11" s="27"/>
      <c r="D11" s="27"/>
      <c r="E11" s="27"/>
      <c r="F11" s="28">
        <f t="shared" si="1"/>
        <v>2</v>
      </c>
      <c r="G11" s="29"/>
      <c r="H11" s="30" t="s">
        <v>25</v>
      </c>
      <c r="I11" s="27">
        <v>0.0</v>
      </c>
      <c r="J11" s="27"/>
      <c r="K11" s="27"/>
      <c r="L11" s="27"/>
      <c r="M11" s="28">
        <f t="shared" si="2"/>
        <v>0</v>
      </c>
      <c r="N11" s="31">
        <f>F21+F22+M10+M11</f>
        <v>1</v>
      </c>
      <c r="O11" s="30" t="s">
        <v>26</v>
      </c>
      <c r="P11" s="27">
        <v>0.0</v>
      </c>
      <c r="Q11" s="27"/>
      <c r="R11" s="27"/>
      <c r="S11" s="27"/>
      <c r="T11" s="28">
        <f t="shared" si="3"/>
        <v>0</v>
      </c>
      <c r="U11" s="29"/>
      <c r="W11" s="33"/>
      <c r="X11" s="33"/>
      <c r="Y11" s="33" t="s">
        <v>74</v>
      </c>
      <c r="Z11" s="35">
        <v>804.5</v>
      </c>
      <c r="AA11" s="33"/>
      <c r="AB11" s="33"/>
    </row>
    <row r="12" ht="24.0" customHeight="1">
      <c r="A12" s="26" t="s">
        <v>27</v>
      </c>
      <c r="B12" s="27">
        <v>2.0</v>
      </c>
      <c r="C12" s="27"/>
      <c r="D12" s="27"/>
      <c r="E12" s="27"/>
      <c r="F12" s="28">
        <f t="shared" si="1"/>
        <v>2</v>
      </c>
      <c r="G12" s="29"/>
      <c r="H12" s="30" t="s">
        <v>28</v>
      </c>
      <c r="I12" s="27">
        <v>2.0</v>
      </c>
      <c r="J12" s="27"/>
      <c r="K12" s="27"/>
      <c r="L12" s="27"/>
      <c r="M12" s="28">
        <f t="shared" si="2"/>
        <v>2</v>
      </c>
      <c r="N12" s="29">
        <f>F22+M10+M11+M12</f>
        <v>3</v>
      </c>
      <c r="O12" s="30" t="s">
        <v>29</v>
      </c>
      <c r="P12" s="27">
        <v>1.0</v>
      </c>
      <c r="Q12" s="27"/>
      <c r="R12" s="27"/>
      <c r="S12" s="27"/>
      <c r="T12" s="28">
        <f t="shared" si="3"/>
        <v>1</v>
      </c>
      <c r="U12" s="29"/>
      <c r="W12" s="33"/>
      <c r="X12" s="33"/>
      <c r="Y12" s="33" t="s">
        <v>71</v>
      </c>
      <c r="Z12" s="35">
        <v>810.0</v>
      </c>
      <c r="AA12" s="33"/>
      <c r="AB12" s="33"/>
    </row>
    <row r="13" ht="24.0" customHeight="1">
      <c r="A13" s="26" t="s">
        <v>30</v>
      </c>
      <c r="B13" s="27">
        <v>0.0</v>
      </c>
      <c r="C13" s="27"/>
      <c r="D13" s="27"/>
      <c r="E13" s="27"/>
      <c r="F13" s="28">
        <f t="shared" si="1"/>
        <v>0</v>
      </c>
      <c r="G13" s="29">
        <f t="shared" ref="G13:G19" si="4">F10+F11+F12+F13</f>
        <v>10</v>
      </c>
      <c r="H13" s="30" t="s">
        <v>31</v>
      </c>
      <c r="I13" s="27">
        <v>1.0</v>
      </c>
      <c r="J13" s="27"/>
      <c r="K13" s="27"/>
      <c r="L13" s="27"/>
      <c r="M13" s="28">
        <f t="shared" si="2"/>
        <v>1</v>
      </c>
      <c r="N13" s="29">
        <f t="shared" ref="N13:N22" si="5">M10+M11+M12+M13</f>
        <v>4</v>
      </c>
      <c r="O13" s="30" t="s">
        <v>32</v>
      </c>
      <c r="P13" s="27">
        <v>2.0</v>
      </c>
      <c r="Q13" s="27"/>
      <c r="R13" s="27"/>
      <c r="S13" s="27"/>
      <c r="T13" s="28">
        <f t="shared" si="3"/>
        <v>2</v>
      </c>
      <c r="U13" s="29">
        <f t="shared" ref="U13:U21" si="6">T10+T11+T12+T13</f>
        <v>3</v>
      </c>
      <c r="W13" s="33" t="s">
        <v>75</v>
      </c>
      <c r="X13" s="35">
        <v>917.0</v>
      </c>
      <c r="Y13" s="33" t="s">
        <v>76</v>
      </c>
      <c r="Z13" s="35">
        <v>810.5</v>
      </c>
      <c r="AA13" s="33" t="s">
        <v>66</v>
      </c>
      <c r="AB13" s="35">
        <v>0.0</v>
      </c>
    </row>
    <row r="14" ht="24.0" customHeight="1">
      <c r="A14" s="26" t="s">
        <v>33</v>
      </c>
      <c r="B14" s="27">
        <v>0.0</v>
      </c>
      <c r="C14" s="27"/>
      <c r="D14" s="27"/>
      <c r="E14" s="27"/>
      <c r="F14" s="28">
        <f t="shared" si="1"/>
        <v>0</v>
      </c>
      <c r="G14" s="29">
        <f t="shared" si="4"/>
        <v>4</v>
      </c>
      <c r="H14" s="30" t="s">
        <v>34</v>
      </c>
      <c r="I14" s="27">
        <v>0.0</v>
      </c>
      <c r="J14" s="27"/>
      <c r="K14" s="27"/>
      <c r="L14" s="27"/>
      <c r="M14" s="28">
        <f t="shared" si="2"/>
        <v>0</v>
      </c>
      <c r="N14" s="29">
        <f t="shared" si="5"/>
        <v>3</v>
      </c>
      <c r="O14" s="30" t="s">
        <v>35</v>
      </c>
      <c r="P14" s="36"/>
      <c r="Q14" s="36"/>
      <c r="R14" s="36"/>
      <c r="S14" s="36"/>
      <c r="T14" s="28" t="str">
        <f t="shared" si="3"/>
        <v/>
      </c>
      <c r="U14" s="29">
        <f t="shared" si="6"/>
        <v>3</v>
      </c>
      <c r="W14" s="33" t="s">
        <v>77</v>
      </c>
      <c r="X14" s="35">
        <v>927.5</v>
      </c>
      <c r="Y14" s="33" t="s">
        <v>65</v>
      </c>
      <c r="Z14" s="35">
        <v>813.0</v>
      </c>
      <c r="AA14" s="33" t="s">
        <v>78</v>
      </c>
      <c r="AB14" s="35">
        <v>0.0</v>
      </c>
    </row>
    <row r="15" ht="24.0" customHeight="1">
      <c r="A15" s="26" t="s">
        <v>36</v>
      </c>
      <c r="B15" s="27">
        <v>3.0</v>
      </c>
      <c r="C15" s="27"/>
      <c r="D15" s="27"/>
      <c r="E15" s="27"/>
      <c r="F15" s="28">
        <f t="shared" si="1"/>
        <v>3</v>
      </c>
      <c r="G15" s="29">
        <f t="shared" si="4"/>
        <v>5</v>
      </c>
      <c r="H15" s="30" t="s">
        <v>37</v>
      </c>
      <c r="I15" s="27">
        <v>1.0</v>
      </c>
      <c r="J15" s="27"/>
      <c r="K15" s="27"/>
      <c r="L15" s="27"/>
      <c r="M15" s="28">
        <f t="shared" si="2"/>
        <v>1</v>
      </c>
      <c r="N15" s="29">
        <f t="shared" si="5"/>
        <v>4</v>
      </c>
      <c r="O15" s="26" t="s">
        <v>38</v>
      </c>
      <c r="P15" s="27"/>
      <c r="Q15" s="27"/>
      <c r="R15" s="27"/>
      <c r="S15" s="27"/>
      <c r="T15" s="28" t="str">
        <f t="shared" si="3"/>
        <v/>
      </c>
      <c r="U15" s="29">
        <f t="shared" si="6"/>
        <v>3</v>
      </c>
      <c r="W15" s="33" t="s">
        <v>79</v>
      </c>
      <c r="X15" s="35">
        <v>941.5</v>
      </c>
      <c r="Y15" s="33" t="s">
        <v>80</v>
      </c>
      <c r="Z15" s="35">
        <v>813.5</v>
      </c>
      <c r="AA15" s="33" t="s">
        <v>81</v>
      </c>
      <c r="AB15" s="35">
        <v>0.0</v>
      </c>
    </row>
    <row r="16" ht="24.0" customHeight="1">
      <c r="A16" s="26" t="s">
        <v>39</v>
      </c>
      <c r="B16" s="27">
        <v>1.0</v>
      </c>
      <c r="C16" s="27"/>
      <c r="D16" s="27"/>
      <c r="E16" s="27"/>
      <c r="F16" s="28">
        <f t="shared" si="1"/>
        <v>1</v>
      </c>
      <c r="G16" s="29">
        <f t="shared" si="4"/>
        <v>4</v>
      </c>
      <c r="H16" s="30" t="s">
        <v>40</v>
      </c>
      <c r="I16" s="27">
        <v>1.0</v>
      </c>
      <c r="J16" s="27"/>
      <c r="K16" s="27"/>
      <c r="L16" s="27"/>
      <c r="M16" s="28">
        <f t="shared" si="2"/>
        <v>1</v>
      </c>
      <c r="N16" s="29">
        <f t="shared" si="5"/>
        <v>3</v>
      </c>
      <c r="O16" s="30" t="s">
        <v>41</v>
      </c>
      <c r="P16" s="27"/>
      <c r="Q16" s="27"/>
      <c r="R16" s="27"/>
      <c r="S16" s="27"/>
      <c r="T16" s="28" t="str">
        <f t="shared" si="3"/>
        <v/>
      </c>
      <c r="U16" s="29">
        <f t="shared" si="6"/>
        <v>2</v>
      </c>
      <c r="W16" s="33" t="s">
        <v>70</v>
      </c>
      <c r="X16" s="35">
        <v>942.0</v>
      </c>
      <c r="Y16" s="33" t="s">
        <v>82</v>
      </c>
      <c r="Z16" s="35">
        <v>814.0</v>
      </c>
      <c r="AA16" s="33" t="s">
        <v>83</v>
      </c>
      <c r="AB16" s="35">
        <v>0.0</v>
      </c>
    </row>
    <row r="17" ht="24.0" customHeight="1">
      <c r="A17" s="26" t="s">
        <v>42</v>
      </c>
      <c r="B17" s="27">
        <v>1.0</v>
      </c>
      <c r="C17" s="27"/>
      <c r="D17" s="27"/>
      <c r="E17" s="27"/>
      <c r="F17" s="28">
        <f t="shared" si="1"/>
        <v>1</v>
      </c>
      <c r="G17" s="29">
        <f t="shared" si="4"/>
        <v>5</v>
      </c>
      <c r="H17" s="30" t="s">
        <v>43</v>
      </c>
      <c r="I17" s="27">
        <v>2.0</v>
      </c>
      <c r="J17" s="27"/>
      <c r="K17" s="27"/>
      <c r="L17" s="27"/>
      <c r="M17" s="28">
        <f t="shared" si="2"/>
        <v>2</v>
      </c>
      <c r="N17" s="29">
        <f t="shared" si="5"/>
        <v>4</v>
      </c>
      <c r="O17" s="30" t="s">
        <v>44</v>
      </c>
      <c r="P17" s="27"/>
      <c r="Q17" s="27"/>
      <c r="R17" s="27"/>
      <c r="S17" s="27"/>
      <c r="T17" s="28" t="str">
        <f t="shared" si="3"/>
        <v/>
      </c>
      <c r="U17" s="29">
        <f t="shared" si="6"/>
        <v>0</v>
      </c>
      <c r="W17" s="33" t="s">
        <v>64</v>
      </c>
      <c r="X17" s="35">
        <v>946.0</v>
      </c>
      <c r="Y17" s="33" t="s">
        <v>84</v>
      </c>
      <c r="Z17" s="35">
        <v>816.5</v>
      </c>
      <c r="AA17" s="33" t="s">
        <v>85</v>
      </c>
      <c r="AB17" s="35">
        <v>0.0</v>
      </c>
    </row>
    <row r="18" ht="24.0" customHeight="1">
      <c r="A18" s="26" t="s">
        <v>45</v>
      </c>
      <c r="B18" s="27">
        <v>0.0</v>
      </c>
      <c r="C18" s="27"/>
      <c r="D18" s="27"/>
      <c r="E18" s="27"/>
      <c r="F18" s="28">
        <f t="shared" si="1"/>
        <v>0</v>
      </c>
      <c r="G18" s="29">
        <f t="shared" si="4"/>
        <v>5</v>
      </c>
      <c r="H18" s="30" t="s">
        <v>46</v>
      </c>
      <c r="I18" s="27">
        <v>2.0</v>
      </c>
      <c r="J18" s="27"/>
      <c r="K18" s="27"/>
      <c r="L18" s="27"/>
      <c r="M18" s="28">
        <f t="shared" si="2"/>
        <v>2</v>
      </c>
      <c r="N18" s="29">
        <f t="shared" si="5"/>
        <v>6</v>
      </c>
      <c r="O18" s="30" t="s">
        <v>47</v>
      </c>
      <c r="P18" s="27"/>
      <c r="Q18" s="27"/>
      <c r="R18" s="27"/>
      <c r="S18" s="27"/>
      <c r="T18" s="28" t="str">
        <f t="shared" si="3"/>
        <v/>
      </c>
      <c r="U18" s="29">
        <f t="shared" si="6"/>
        <v>0</v>
      </c>
      <c r="W18" s="33" t="s">
        <v>86</v>
      </c>
      <c r="X18" s="35">
        <v>963.0</v>
      </c>
      <c r="Y18" s="33" t="s">
        <v>87</v>
      </c>
      <c r="Z18" s="35">
        <v>817.5</v>
      </c>
      <c r="AA18" s="33" t="s">
        <v>88</v>
      </c>
      <c r="AB18" s="35">
        <v>0.0</v>
      </c>
    </row>
    <row r="19" ht="24.0" customHeight="1">
      <c r="A19" s="37" t="s">
        <v>48</v>
      </c>
      <c r="B19" s="38">
        <v>0.0</v>
      </c>
      <c r="C19" s="38"/>
      <c r="D19" s="38"/>
      <c r="E19" s="38"/>
      <c r="F19" s="39">
        <f t="shared" si="1"/>
        <v>0</v>
      </c>
      <c r="G19" s="40">
        <f t="shared" si="4"/>
        <v>2</v>
      </c>
      <c r="H19" s="41" t="s">
        <v>49</v>
      </c>
      <c r="I19" s="36">
        <v>1.0</v>
      </c>
      <c r="J19" s="36"/>
      <c r="K19" s="36"/>
      <c r="L19" s="36"/>
      <c r="M19" s="28">
        <f t="shared" si="2"/>
        <v>1</v>
      </c>
      <c r="N19" s="29">
        <f t="shared" si="5"/>
        <v>6</v>
      </c>
      <c r="O19" s="30" t="s">
        <v>50</v>
      </c>
      <c r="P19" s="27"/>
      <c r="Q19" s="27"/>
      <c r="R19" s="27"/>
      <c r="S19" s="27"/>
      <c r="T19" s="28" t="str">
        <f t="shared" si="3"/>
        <v/>
      </c>
      <c r="U19" s="29">
        <f t="shared" si="6"/>
        <v>0</v>
      </c>
      <c r="W19" s="33" t="s">
        <v>89</v>
      </c>
      <c r="X19" s="35">
        <v>967.0</v>
      </c>
      <c r="Y19" s="33" t="s">
        <v>90</v>
      </c>
      <c r="Z19" s="35">
        <v>826.0</v>
      </c>
      <c r="AA19" s="33" t="s">
        <v>91</v>
      </c>
      <c r="AB19" s="35">
        <v>0.0</v>
      </c>
    </row>
    <row r="20" ht="24.0" customHeight="1">
      <c r="A20" s="30" t="s">
        <v>51</v>
      </c>
      <c r="B20" s="36">
        <v>1.0</v>
      </c>
      <c r="C20" s="36"/>
      <c r="D20" s="36"/>
      <c r="E20" s="36"/>
      <c r="F20" s="42">
        <f t="shared" si="1"/>
        <v>1</v>
      </c>
      <c r="G20" s="43"/>
      <c r="H20" s="30" t="s">
        <v>52</v>
      </c>
      <c r="I20" s="27">
        <v>0.0</v>
      </c>
      <c r="J20" s="27"/>
      <c r="K20" s="27"/>
      <c r="L20" s="27"/>
      <c r="M20" s="28">
        <f t="shared" si="2"/>
        <v>0</v>
      </c>
      <c r="N20" s="29">
        <f t="shared" si="5"/>
        <v>5</v>
      </c>
      <c r="O20" s="30" t="s">
        <v>53</v>
      </c>
      <c r="P20" s="36"/>
      <c r="Q20" s="36"/>
      <c r="R20" s="36"/>
      <c r="S20" s="36"/>
      <c r="T20" s="28" t="str">
        <f t="shared" si="3"/>
        <v/>
      </c>
      <c r="U20" s="29">
        <f t="shared" si="6"/>
        <v>0</v>
      </c>
      <c r="W20" s="33"/>
      <c r="X20" s="33"/>
      <c r="Y20" s="33" t="s">
        <v>92</v>
      </c>
      <c r="Z20" s="35">
        <v>830.0</v>
      </c>
      <c r="AA20" s="33" t="s">
        <v>93</v>
      </c>
      <c r="AB20" s="35">
        <v>0.0</v>
      </c>
    </row>
    <row r="21" ht="24.0" customHeight="1">
      <c r="A21" s="30" t="s">
        <v>54</v>
      </c>
      <c r="B21" s="27">
        <v>0.0</v>
      </c>
      <c r="C21" s="27"/>
      <c r="D21" s="27"/>
      <c r="E21" s="27"/>
      <c r="F21" s="28">
        <f t="shared" si="1"/>
        <v>0</v>
      </c>
      <c r="G21" s="44"/>
      <c r="H21" s="41" t="s">
        <v>55</v>
      </c>
      <c r="I21" s="27">
        <v>0.0</v>
      </c>
      <c r="J21" s="27"/>
      <c r="K21" s="27"/>
      <c r="L21" s="27"/>
      <c r="M21" s="28">
        <f t="shared" si="2"/>
        <v>0</v>
      </c>
      <c r="N21" s="29">
        <f t="shared" si="5"/>
        <v>3</v>
      </c>
      <c r="O21" s="37" t="s">
        <v>56</v>
      </c>
      <c r="P21" s="38"/>
      <c r="Q21" s="38"/>
      <c r="R21" s="38"/>
      <c r="S21" s="38"/>
      <c r="T21" s="39" t="str">
        <f t="shared" si="3"/>
        <v/>
      </c>
      <c r="U21" s="40">
        <f t="shared" si="6"/>
        <v>0</v>
      </c>
      <c r="W21" s="33"/>
      <c r="X21" s="33"/>
      <c r="Y21" s="33" t="s">
        <v>94</v>
      </c>
      <c r="Z21" s="35">
        <v>839.5</v>
      </c>
      <c r="AA21" s="33" t="s">
        <v>95</v>
      </c>
      <c r="AB21" s="35">
        <v>0.0</v>
      </c>
    </row>
    <row r="22" ht="24.0" customHeight="1">
      <c r="A22" s="30" t="s">
        <v>57</v>
      </c>
      <c r="B22" s="27">
        <v>0.0</v>
      </c>
      <c r="C22" s="27"/>
      <c r="D22" s="27"/>
      <c r="E22" s="27"/>
      <c r="F22" s="28">
        <f t="shared" si="1"/>
        <v>0</v>
      </c>
      <c r="G22" s="29"/>
      <c r="H22" s="37" t="s">
        <v>58</v>
      </c>
      <c r="I22" s="38">
        <v>1.0</v>
      </c>
      <c r="J22" s="38"/>
      <c r="K22" s="38"/>
      <c r="L22" s="38"/>
      <c r="M22" s="28">
        <f t="shared" si="2"/>
        <v>1</v>
      </c>
      <c r="N22" s="40">
        <f t="shared" si="5"/>
        <v>2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96</v>
      </c>
      <c r="Z22" s="35">
        <v>845.5</v>
      </c>
      <c r="AA22" s="33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10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6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3</v>
      </c>
      <c r="W23" s="33"/>
      <c r="X23" s="33"/>
      <c r="Y23" s="33"/>
      <c r="Z23" s="33"/>
      <c r="AA23" s="33"/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70</v>
      </c>
      <c r="G24" s="61"/>
      <c r="H24" s="56"/>
      <c r="I24" s="57"/>
      <c r="J24" s="58" t="s">
        <v>63</v>
      </c>
      <c r="K24" s="59"/>
      <c r="L24" s="59"/>
      <c r="M24" s="60" t="s">
        <v>96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W24" s="33"/>
      <c r="X24" s="33"/>
      <c r="Y24" s="80" t="s">
        <v>63</v>
      </c>
      <c r="Z24" s="33"/>
      <c r="AA24" s="33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33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33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33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33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33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33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33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7" width="4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4" t="s">
        <v>97</v>
      </c>
    </row>
    <row r="4" ht="7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6" t="s">
        <v>2</v>
      </c>
      <c r="D5" s="5"/>
      <c r="E5" s="7" t="str">
        <f>'G-1'!E4:H4</f>
        <v>DE OBRA</v>
      </c>
      <c r="F5" s="8"/>
      <c r="G5" s="8"/>
      <c r="H5" s="8"/>
      <c r="I5" s="5"/>
      <c r="J5" s="5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9" t="s">
        <v>4</v>
      </c>
      <c r="D6" s="7" t="str">
        <f>'G-1'!D5:H5</f>
        <v>CL 47 - CR 24</v>
      </c>
      <c r="E6" s="8"/>
      <c r="F6" s="8"/>
      <c r="G6" s="8"/>
      <c r="H6" s="8"/>
      <c r="I6" s="9" t="s">
        <v>6</v>
      </c>
      <c r="L6" s="10">
        <f>'G-1'!L5:N5</f>
        <v>4724</v>
      </c>
      <c r="M6" s="8"/>
      <c r="N6" s="8"/>
      <c r="O6" s="3"/>
      <c r="P6" s="9" t="s">
        <v>12</v>
      </c>
      <c r="S6" s="81">
        <f>'G-1'!S6:U6</f>
        <v>43966</v>
      </c>
      <c r="T6" s="8"/>
      <c r="U6" s="8"/>
    </row>
    <row r="7" ht="7.5" customHeight="1">
      <c r="A7" s="16"/>
      <c r="B7" s="2"/>
      <c r="C7" s="2"/>
      <c r="D7" s="2"/>
      <c r="E7" s="17"/>
      <c r="L7" s="3"/>
      <c r="M7" s="3"/>
      <c r="N7" s="18"/>
      <c r="O7" s="3"/>
      <c r="P7" s="3"/>
      <c r="Q7" s="3"/>
      <c r="R7" s="3"/>
      <c r="S7" s="3"/>
      <c r="T7" s="3"/>
      <c r="U7" s="3"/>
    </row>
    <row r="8" ht="12.0" customHeight="1">
      <c r="A8" s="19" t="s">
        <v>13</v>
      </c>
      <c r="B8" s="20" t="s">
        <v>14</v>
      </c>
      <c r="C8" s="12"/>
      <c r="D8" s="12"/>
      <c r="E8" s="21"/>
      <c r="F8" s="19" t="s">
        <v>15</v>
      </c>
      <c r="G8" s="19" t="s">
        <v>16</v>
      </c>
      <c r="H8" s="19" t="s">
        <v>13</v>
      </c>
      <c r="I8" s="20" t="s">
        <v>14</v>
      </c>
      <c r="J8" s="12"/>
      <c r="K8" s="12"/>
      <c r="L8" s="21"/>
      <c r="M8" s="19" t="s">
        <v>15</v>
      </c>
      <c r="N8" s="19" t="s">
        <v>16</v>
      </c>
      <c r="O8" s="19" t="s">
        <v>13</v>
      </c>
      <c r="P8" s="20" t="s">
        <v>14</v>
      </c>
      <c r="Q8" s="12"/>
      <c r="R8" s="12"/>
      <c r="S8" s="21"/>
      <c r="T8" s="19" t="s">
        <v>15</v>
      </c>
      <c r="U8" s="19" t="s">
        <v>16</v>
      </c>
    </row>
    <row r="9" ht="12.0" customHeight="1">
      <c r="A9" s="22"/>
      <c r="B9" s="23" t="s">
        <v>98</v>
      </c>
      <c r="C9" s="23" t="s">
        <v>18</v>
      </c>
      <c r="D9" s="23" t="s">
        <v>19</v>
      </c>
      <c r="E9" s="24" t="s">
        <v>20</v>
      </c>
      <c r="F9" s="22"/>
      <c r="G9" s="22"/>
      <c r="H9" s="22"/>
      <c r="I9" s="25" t="s">
        <v>98</v>
      </c>
      <c r="J9" s="25" t="s">
        <v>18</v>
      </c>
      <c r="K9" s="23" t="s">
        <v>19</v>
      </c>
      <c r="L9" s="24" t="s">
        <v>20</v>
      </c>
      <c r="M9" s="22"/>
      <c r="N9" s="22"/>
      <c r="O9" s="22"/>
      <c r="P9" s="25" t="s">
        <v>98</v>
      </c>
      <c r="Q9" s="25" t="s">
        <v>18</v>
      </c>
      <c r="R9" s="23" t="s">
        <v>19</v>
      </c>
      <c r="S9" s="24" t="s">
        <v>20</v>
      </c>
      <c r="T9" s="22"/>
      <c r="U9" s="22"/>
    </row>
    <row r="10" ht="24.0" customHeight="1">
      <c r="A10" s="26" t="s">
        <v>21</v>
      </c>
      <c r="B10" s="27">
        <f>'G-1'!B10+'G-2'!B10+'G-3'!B10</f>
        <v>11</v>
      </c>
      <c r="C10" s="27">
        <f>'G-1'!C10+'G-2'!C10+'G-3'!C10</f>
        <v>0</v>
      </c>
      <c r="D10" s="27">
        <f>'G-1'!D10+'G-2'!D10+'G-3'!D10</f>
        <v>0</v>
      </c>
      <c r="E10" s="27">
        <f>'G-1'!E10+'G-2'!E10+'G-3'!E10</f>
        <v>0</v>
      </c>
      <c r="F10" s="28">
        <f t="shared" ref="F10:F22" si="1">B10*0.5+C10*1+D10*2+E10*2.5</f>
        <v>5.5</v>
      </c>
      <c r="G10" s="29"/>
      <c r="H10" s="30" t="s">
        <v>22</v>
      </c>
      <c r="I10" s="27">
        <f>'G-1'!I10+'G-2'!I10+'G-3'!I10</f>
        <v>1</v>
      </c>
      <c r="J10" s="27">
        <f>'G-1'!J10+'G-2'!J10+'G-3'!J10</f>
        <v>0</v>
      </c>
      <c r="K10" s="27">
        <f>'G-1'!K10+'G-2'!K10+'G-3'!K10</f>
        <v>0</v>
      </c>
      <c r="L10" s="27">
        <f>'G-1'!L10+'G-2'!L10+'G-3'!L10</f>
        <v>0</v>
      </c>
      <c r="M10" s="28">
        <f t="shared" ref="M10:M22" si="2">I10*0.5+J10*1+K10*2+L10*2.5</f>
        <v>0.5</v>
      </c>
      <c r="N10" s="31">
        <f>F20+F21+F22+M10</f>
        <v>7.5</v>
      </c>
      <c r="O10" s="30" t="s">
        <v>23</v>
      </c>
      <c r="P10" s="27">
        <f>'G-1'!P10+'G-2'!P10+'G-3'!P10</f>
        <v>12</v>
      </c>
      <c r="Q10" s="27">
        <f>'G-1'!Q10+'G-2'!Q10+'G-3'!Q10</f>
        <v>0</v>
      </c>
      <c r="R10" s="27">
        <f>'G-1'!R10+'G-2'!R10+'G-3'!R10</f>
        <v>0</v>
      </c>
      <c r="S10" s="27">
        <f>'G-1'!S10+'G-2'!S10+'G-3'!S10</f>
        <v>0</v>
      </c>
      <c r="T10" s="28">
        <f t="shared" ref="T10:T21" si="3">P10*0.5+Q10*1+R10*2+S10*2.5</f>
        <v>6</v>
      </c>
      <c r="U10" s="32"/>
      <c r="W10" s="33"/>
      <c r="X10" s="33"/>
      <c r="Y10" s="33" t="s">
        <v>65</v>
      </c>
      <c r="Z10" s="35">
        <v>1745.5</v>
      </c>
      <c r="AA10" s="33"/>
      <c r="AB10" s="33"/>
    </row>
    <row r="11" ht="24.0" customHeight="1">
      <c r="A11" s="26" t="s">
        <v>24</v>
      </c>
      <c r="B11" s="27">
        <f>'G-1'!B11+'G-2'!B11+'G-3'!B11</f>
        <v>8</v>
      </c>
      <c r="C11" s="27">
        <f>'G-1'!C11+'G-2'!C11+'G-3'!C11</f>
        <v>0</v>
      </c>
      <c r="D11" s="27">
        <f>'G-1'!D11+'G-2'!D11+'G-3'!D11</f>
        <v>0</v>
      </c>
      <c r="E11" s="27">
        <f>'G-1'!E11+'G-2'!E11+'G-3'!E11</f>
        <v>0</v>
      </c>
      <c r="F11" s="28">
        <f t="shared" si="1"/>
        <v>4</v>
      </c>
      <c r="G11" s="29"/>
      <c r="H11" s="30" t="s">
        <v>25</v>
      </c>
      <c r="I11" s="27">
        <f>'G-1'!I11+'G-2'!I11+'G-3'!I11</f>
        <v>5</v>
      </c>
      <c r="J11" s="27">
        <f>'G-1'!J11+'G-2'!J11+'G-3'!J11</f>
        <v>0</v>
      </c>
      <c r="K11" s="27">
        <f>'G-1'!K11+'G-2'!K11+'G-3'!K11</f>
        <v>0</v>
      </c>
      <c r="L11" s="27">
        <f>'G-1'!L11+'G-2'!L11+'G-3'!L11</f>
        <v>0</v>
      </c>
      <c r="M11" s="28">
        <f t="shared" si="2"/>
        <v>2.5</v>
      </c>
      <c r="N11" s="31">
        <f>F21+F22+M10+M11</f>
        <v>8</v>
      </c>
      <c r="O11" s="30" t="s">
        <v>26</v>
      </c>
      <c r="P11" s="27">
        <f>'G-1'!P11+'G-2'!P11+'G-3'!P11</f>
        <v>11</v>
      </c>
      <c r="Q11" s="27">
        <f>'G-1'!Q11+'G-2'!Q11+'G-3'!Q11</f>
        <v>0</v>
      </c>
      <c r="R11" s="27">
        <f>'G-1'!R11+'G-2'!R11+'G-3'!R11</f>
        <v>0</v>
      </c>
      <c r="S11" s="27">
        <f>'G-1'!S11+'G-2'!S11+'G-3'!S11</f>
        <v>0</v>
      </c>
      <c r="T11" s="28">
        <f t="shared" si="3"/>
        <v>5.5</v>
      </c>
      <c r="U11" s="29"/>
      <c r="W11" s="33"/>
      <c r="X11" s="33"/>
      <c r="Y11" s="33" t="s">
        <v>76</v>
      </c>
      <c r="Z11" s="35">
        <v>1755.0</v>
      </c>
      <c r="AA11" s="33"/>
      <c r="AB11" s="33"/>
    </row>
    <row r="12" ht="24.0" customHeight="1">
      <c r="A12" s="26" t="s">
        <v>27</v>
      </c>
      <c r="B12" s="27">
        <f>'G-1'!B12+'G-2'!B12+'G-3'!B12</f>
        <v>6</v>
      </c>
      <c r="C12" s="27">
        <f>'G-1'!C12+'G-2'!C12+'G-3'!C12</f>
        <v>0</v>
      </c>
      <c r="D12" s="27">
        <f>'G-1'!D12+'G-2'!D12+'G-3'!D12</f>
        <v>0</v>
      </c>
      <c r="E12" s="27">
        <f>'G-1'!E12+'G-2'!E12+'G-3'!E12</f>
        <v>0</v>
      </c>
      <c r="F12" s="28">
        <f t="shared" si="1"/>
        <v>3</v>
      </c>
      <c r="G12" s="29"/>
      <c r="H12" s="30" t="s">
        <v>28</v>
      </c>
      <c r="I12" s="27">
        <f>'G-1'!I12+'G-2'!I12+'G-3'!I12</f>
        <v>9</v>
      </c>
      <c r="J12" s="27">
        <f>'G-1'!J12+'G-2'!J12+'G-3'!J12</f>
        <v>0</v>
      </c>
      <c r="K12" s="27">
        <f>'G-1'!K12+'G-2'!K12+'G-3'!K12</f>
        <v>0</v>
      </c>
      <c r="L12" s="27">
        <f>'G-1'!L12+'G-2'!L12+'G-3'!L12</f>
        <v>0</v>
      </c>
      <c r="M12" s="28">
        <f t="shared" si="2"/>
        <v>4.5</v>
      </c>
      <c r="N12" s="29">
        <f>F22+M10+M11+M12</f>
        <v>10</v>
      </c>
      <c r="O12" s="30" t="s">
        <v>29</v>
      </c>
      <c r="P12" s="27">
        <f>'G-1'!P12+'G-2'!P12+'G-3'!P12</f>
        <v>6</v>
      </c>
      <c r="Q12" s="27">
        <f>'G-1'!Q12+'G-2'!Q12+'G-3'!Q12</f>
        <v>0</v>
      </c>
      <c r="R12" s="27">
        <f>'G-1'!R12+'G-2'!R12+'G-3'!R12</f>
        <v>0</v>
      </c>
      <c r="S12" s="27">
        <f>'G-1'!S12+'G-2'!S12+'G-3'!S12</f>
        <v>0</v>
      </c>
      <c r="T12" s="28">
        <f t="shared" si="3"/>
        <v>3</v>
      </c>
      <c r="U12" s="29"/>
      <c r="W12" s="33"/>
      <c r="X12" s="33"/>
      <c r="Y12" s="33" t="s">
        <v>80</v>
      </c>
      <c r="Z12" s="35">
        <v>1763.5</v>
      </c>
      <c r="AA12" s="33"/>
      <c r="AB12" s="33"/>
    </row>
    <row r="13" ht="24.0" customHeight="1">
      <c r="A13" s="26" t="s">
        <v>30</v>
      </c>
      <c r="B13" s="27">
        <f>'G-1'!B13+'G-2'!B13+'G-3'!B13</f>
        <v>2</v>
      </c>
      <c r="C13" s="27">
        <f>'G-1'!C13+'G-2'!C13+'G-3'!C13</f>
        <v>0</v>
      </c>
      <c r="D13" s="27">
        <f>'G-1'!D13+'G-2'!D13+'G-3'!D13</f>
        <v>0</v>
      </c>
      <c r="E13" s="27">
        <f>'G-1'!E13+'G-2'!E13+'G-3'!E13</f>
        <v>0</v>
      </c>
      <c r="F13" s="28">
        <f t="shared" si="1"/>
        <v>1</v>
      </c>
      <c r="G13" s="29">
        <f t="shared" ref="G13:G19" si="4">F10+F11+F12+F13</f>
        <v>13.5</v>
      </c>
      <c r="H13" s="30" t="s">
        <v>31</v>
      </c>
      <c r="I13" s="27">
        <f>'G-1'!I13+'G-2'!I13+'G-3'!I13</f>
        <v>7</v>
      </c>
      <c r="J13" s="27">
        <f>'G-1'!J13+'G-2'!J13+'G-3'!J13</f>
        <v>0</v>
      </c>
      <c r="K13" s="27">
        <f>'G-1'!K13+'G-2'!K13+'G-3'!K13</f>
        <v>0</v>
      </c>
      <c r="L13" s="27">
        <f>'G-1'!L13+'G-2'!L13+'G-3'!L13</f>
        <v>0</v>
      </c>
      <c r="M13" s="28">
        <f t="shared" si="2"/>
        <v>3.5</v>
      </c>
      <c r="N13" s="29">
        <f t="shared" ref="N13:N22" si="5">M10+M11+M12+M13</f>
        <v>11</v>
      </c>
      <c r="O13" s="30" t="s">
        <v>32</v>
      </c>
      <c r="P13" s="27">
        <f>'G-1'!P13+'G-2'!P13+'G-3'!P13</f>
        <v>7</v>
      </c>
      <c r="Q13" s="27">
        <f>'G-1'!Q13+'G-2'!Q13+'G-3'!Q13</f>
        <v>0</v>
      </c>
      <c r="R13" s="27">
        <f>'G-1'!R13+'G-2'!R13+'G-3'!R13</f>
        <v>0</v>
      </c>
      <c r="S13" s="27">
        <f>'G-1'!S13+'G-2'!S13+'G-3'!S13</f>
        <v>0</v>
      </c>
      <c r="T13" s="28">
        <f t="shared" si="3"/>
        <v>3.5</v>
      </c>
      <c r="U13" s="29">
        <f t="shared" ref="U13:U21" si="6">T10+T11+T12+T13</f>
        <v>18</v>
      </c>
      <c r="W13" s="33" t="s">
        <v>77</v>
      </c>
      <c r="X13" s="35">
        <v>2015.5</v>
      </c>
      <c r="Y13" s="33" t="s">
        <v>94</v>
      </c>
      <c r="Z13" s="35">
        <v>1769.0</v>
      </c>
      <c r="AA13" s="33" t="s">
        <v>66</v>
      </c>
      <c r="AB13" s="35">
        <v>0.0</v>
      </c>
    </row>
    <row r="14" ht="24.0" customHeight="1">
      <c r="A14" s="26" t="s">
        <v>33</v>
      </c>
      <c r="B14" s="27">
        <f>'G-1'!B14+'G-2'!B14+'G-3'!B14</f>
        <v>4</v>
      </c>
      <c r="C14" s="27">
        <f>'G-1'!C14+'G-2'!C14+'G-3'!C14</f>
        <v>0</v>
      </c>
      <c r="D14" s="27">
        <f>'G-1'!D14+'G-2'!D14+'G-3'!D14</f>
        <v>0</v>
      </c>
      <c r="E14" s="27">
        <f>'G-1'!E14+'G-2'!E14+'G-3'!E14</f>
        <v>0</v>
      </c>
      <c r="F14" s="28">
        <f t="shared" si="1"/>
        <v>2</v>
      </c>
      <c r="G14" s="29">
        <f t="shared" si="4"/>
        <v>10</v>
      </c>
      <c r="H14" s="30" t="s">
        <v>34</v>
      </c>
      <c r="I14" s="27">
        <f>'G-1'!I14+'G-2'!I14+'G-3'!I14</f>
        <v>2</v>
      </c>
      <c r="J14" s="27">
        <f>'G-1'!J14+'G-2'!J14+'G-3'!J14</f>
        <v>0</v>
      </c>
      <c r="K14" s="27">
        <f>'G-1'!K14+'G-2'!K14+'G-3'!K14</f>
        <v>0</v>
      </c>
      <c r="L14" s="27">
        <f>'G-1'!L14+'G-2'!L14+'G-3'!L14</f>
        <v>0</v>
      </c>
      <c r="M14" s="28">
        <f t="shared" si="2"/>
        <v>1</v>
      </c>
      <c r="N14" s="29">
        <f t="shared" si="5"/>
        <v>11.5</v>
      </c>
      <c r="O14" s="30" t="s">
        <v>35</v>
      </c>
      <c r="P14" s="27">
        <f>'G-1'!P14+'G-2'!P14+'G-3'!P14</f>
        <v>0</v>
      </c>
      <c r="Q14" s="27">
        <f>'G-1'!Q14+'G-2'!Q14+'G-3'!Q14</f>
        <v>0</v>
      </c>
      <c r="R14" s="27">
        <f>'G-1'!R14+'G-2'!R14+'G-3'!R14</f>
        <v>0</v>
      </c>
      <c r="S14" s="27">
        <f>'G-1'!S14+'G-2'!S14+'G-3'!S14</f>
        <v>0</v>
      </c>
      <c r="T14" s="28">
        <f t="shared" si="3"/>
        <v>0</v>
      </c>
      <c r="U14" s="29">
        <f t="shared" si="6"/>
        <v>12</v>
      </c>
      <c r="W14" s="33" t="s">
        <v>89</v>
      </c>
      <c r="X14" s="35">
        <v>2044.5</v>
      </c>
      <c r="Y14" s="33" t="s">
        <v>87</v>
      </c>
      <c r="Z14" s="35">
        <v>1803.5</v>
      </c>
      <c r="AA14" s="33" t="s">
        <v>78</v>
      </c>
      <c r="AB14" s="35">
        <v>0.0</v>
      </c>
    </row>
    <row r="15" ht="24.0" customHeight="1">
      <c r="A15" s="26" t="s">
        <v>36</v>
      </c>
      <c r="B15" s="27">
        <f>'G-1'!B15+'G-2'!B15+'G-3'!B15</f>
        <v>8</v>
      </c>
      <c r="C15" s="27">
        <f>'G-1'!C15+'G-2'!C15+'G-3'!C15</f>
        <v>0</v>
      </c>
      <c r="D15" s="27">
        <f>'G-1'!D15+'G-2'!D15+'G-3'!D15</f>
        <v>0</v>
      </c>
      <c r="E15" s="27">
        <f>'G-1'!E15+'G-2'!E15+'G-3'!E15</f>
        <v>0</v>
      </c>
      <c r="F15" s="28">
        <f t="shared" si="1"/>
        <v>4</v>
      </c>
      <c r="G15" s="29">
        <f t="shared" si="4"/>
        <v>10</v>
      </c>
      <c r="H15" s="30" t="s">
        <v>37</v>
      </c>
      <c r="I15" s="27">
        <f>'G-1'!I15+'G-2'!I15+'G-3'!I15</f>
        <v>3</v>
      </c>
      <c r="J15" s="27">
        <f>'G-1'!J15+'G-2'!J15+'G-3'!J15</f>
        <v>0</v>
      </c>
      <c r="K15" s="27">
        <f>'G-1'!K15+'G-2'!K15+'G-3'!K15</f>
        <v>0</v>
      </c>
      <c r="L15" s="27">
        <f>'G-1'!L15+'G-2'!L15+'G-3'!L15</f>
        <v>0</v>
      </c>
      <c r="M15" s="28">
        <f t="shared" si="2"/>
        <v>1.5</v>
      </c>
      <c r="N15" s="29">
        <f t="shared" si="5"/>
        <v>10.5</v>
      </c>
      <c r="O15" s="26" t="s">
        <v>38</v>
      </c>
      <c r="P15" s="27">
        <f>'G-1'!P15+'G-2'!P15+'G-3'!P15</f>
        <v>0</v>
      </c>
      <c r="Q15" s="27">
        <f>'G-1'!Q15+'G-2'!Q15+'G-3'!Q15</f>
        <v>0</v>
      </c>
      <c r="R15" s="27">
        <f>'G-1'!R15+'G-2'!R15+'G-3'!R15</f>
        <v>0</v>
      </c>
      <c r="S15" s="27">
        <f>'G-1'!S15+'G-2'!S15+'G-3'!S15</f>
        <v>0</v>
      </c>
      <c r="T15" s="28">
        <f t="shared" si="3"/>
        <v>0</v>
      </c>
      <c r="U15" s="29">
        <f t="shared" si="6"/>
        <v>6.5</v>
      </c>
      <c r="W15" s="33" t="s">
        <v>86</v>
      </c>
      <c r="X15" s="35">
        <v>2047.0</v>
      </c>
      <c r="Y15" s="33" t="s">
        <v>73</v>
      </c>
      <c r="Z15" s="35">
        <v>1810.5</v>
      </c>
      <c r="AA15" s="33" t="s">
        <v>81</v>
      </c>
      <c r="AB15" s="35">
        <v>0.0</v>
      </c>
    </row>
    <row r="16" ht="24.0" customHeight="1">
      <c r="A16" s="26" t="s">
        <v>39</v>
      </c>
      <c r="B16" s="27">
        <f>'G-1'!B16+'G-2'!B16+'G-3'!B16</f>
        <v>10</v>
      </c>
      <c r="C16" s="27">
        <f>'G-1'!C16+'G-2'!C16+'G-3'!C16</f>
        <v>0</v>
      </c>
      <c r="D16" s="27">
        <f>'G-1'!D16+'G-2'!D16+'G-3'!D16</f>
        <v>0</v>
      </c>
      <c r="E16" s="27">
        <f>'G-1'!E16+'G-2'!E16+'G-3'!E16</f>
        <v>0</v>
      </c>
      <c r="F16" s="28">
        <f t="shared" si="1"/>
        <v>5</v>
      </c>
      <c r="G16" s="29">
        <f t="shared" si="4"/>
        <v>12</v>
      </c>
      <c r="H16" s="30" t="s">
        <v>40</v>
      </c>
      <c r="I16" s="27">
        <f>'G-1'!I16+'G-2'!I16+'G-3'!I16</f>
        <v>3</v>
      </c>
      <c r="J16" s="27">
        <f>'G-1'!J16+'G-2'!J16+'G-3'!J16</f>
        <v>0</v>
      </c>
      <c r="K16" s="27">
        <f>'G-1'!K16+'G-2'!K16+'G-3'!K16</f>
        <v>0</v>
      </c>
      <c r="L16" s="27">
        <f>'G-1'!L16+'G-2'!L16+'G-3'!L16</f>
        <v>0</v>
      </c>
      <c r="M16" s="28">
        <f t="shared" si="2"/>
        <v>1.5</v>
      </c>
      <c r="N16" s="29">
        <f t="shared" si="5"/>
        <v>7.5</v>
      </c>
      <c r="O16" s="30" t="s">
        <v>41</v>
      </c>
      <c r="P16" s="27">
        <f>'G-1'!P16+'G-2'!P16+'G-3'!P16</f>
        <v>0</v>
      </c>
      <c r="Q16" s="27">
        <f>'G-1'!Q16+'G-2'!Q16+'G-3'!Q16</f>
        <v>0</v>
      </c>
      <c r="R16" s="27">
        <f>'G-1'!R16+'G-2'!R16+'G-3'!R16</f>
        <v>0</v>
      </c>
      <c r="S16" s="27">
        <f>'G-1'!S16+'G-2'!S16+'G-3'!S16</f>
        <v>0</v>
      </c>
      <c r="T16" s="28">
        <f t="shared" si="3"/>
        <v>0</v>
      </c>
      <c r="U16" s="29">
        <f t="shared" si="6"/>
        <v>3.5</v>
      </c>
      <c r="W16" s="33" t="s">
        <v>64</v>
      </c>
      <c r="X16" s="35">
        <v>2067.5</v>
      </c>
      <c r="Y16" s="33" t="s">
        <v>84</v>
      </c>
      <c r="Z16" s="35">
        <v>1832.0</v>
      </c>
      <c r="AA16" s="33" t="s">
        <v>83</v>
      </c>
      <c r="AB16" s="35">
        <v>0.0</v>
      </c>
    </row>
    <row r="17" ht="24.0" customHeight="1">
      <c r="A17" s="26" t="s">
        <v>42</v>
      </c>
      <c r="B17" s="27">
        <f>'G-1'!B17+'G-2'!B17+'G-3'!B17</f>
        <v>5</v>
      </c>
      <c r="C17" s="27">
        <f>'G-1'!C17+'G-2'!C17+'G-3'!C17</f>
        <v>0</v>
      </c>
      <c r="D17" s="27">
        <f>'G-1'!D17+'G-2'!D17+'G-3'!D17</f>
        <v>0</v>
      </c>
      <c r="E17" s="27">
        <f>'G-1'!E17+'G-2'!E17+'G-3'!E17</f>
        <v>0</v>
      </c>
      <c r="F17" s="28">
        <f t="shared" si="1"/>
        <v>2.5</v>
      </c>
      <c r="G17" s="29">
        <f t="shared" si="4"/>
        <v>13.5</v>
      </c>
      <c r="H17" s="30" t="s">
        <v>43</v>
      </c>
      <c r="I17" s="27">
        <f>'G-1'!I17+'G-2'!I17+'G-3'!I17</f>
        <v>5</v>
      </c>
      <c r="J17" s="27">
        <f>'G-1'!J17+'G-2'!J17+'G-3'!J17</f>
        <v>0</v>
      </c>
      <c r="K17" s="27">
        <f>'G-1'!K17+'G-2'!K17+'G-3'!K17</f>
        <v>0</v>
      </c>
      <c r="L17" s="27">
        <f>'G-1'!L17+'G-2'!L17+'G-3'!L17</f>
        <v>0</v>
      </c>
      <c r="M17" s="28">
        <f t="shared" si="2"/>
        <v>2.5</v>
      </c>
      <c r="N17" s="29">
        <f t="shared" si="5"/>
        <v>6.5</v>
      </c>
      <c r="O17" s="30" t="s">
        <v>44</v>
      </c>
      <c r="P17" s="27">
        <f>'G-1'!P17+'G-2'!P17+'G-3'!P17</f>
        <v>0</v>
      </c>
      <c r="Q17" s="27">
        <f>'G-1'!Q17+'G-2'!Q17+'G-3'!Q17</f>
        <v>0</v>
      </c>
      <c r="R17" s="27">
        <f>'G-1'!R17+'G-2'!R17+'G-3'!R17</f>
        <v>0</v>
      </c>
      <c r="S17" s="27">
        <f>'G-1'!S17+'G-2'!S17+'G-3'!S17</f>
        <v>0</v>
      </c>
      <c r="T17" s="28">
        <f t="shared" si="3"/>
        <v>0</v>
      </c>
      <c r="U17" s="29">
        <f t="shared" si="6"/>
        <v>0</v>
      </c>
      <c r="W17" s="33" t="s">
        <v>75</v>
      </c>
      <c r="X17" s="35">
        <v>2079.5</v>
      </c>
      <c r="Y17" s="33" t="s">
        <v>71</v>
      </c>
      <c r="Z17" s="35">
        <v>1838.5</v>
      </c>
      <c r="AA17" s="33" t="s">
        <v>85</v>
      </c>
      <c r="AB17" s="35">
        <v>0.0</v>
      </c>
    </row>
    <row r="18" ht="24.0" customHeight="1">
      <c r="A18" s="26" t="s">
        <v>45</v>
      </c>
      <c r="B18" s="27">
        <f>'G-1'!B18+'G-2'!B18+'G-3'!B18</f>
        <v>0</v>
      </c>
      <c r="C18" s="27">
        <f>'G-1'!C18+'G-2'!C18+'G-3'!C18</f>
        <v>0</v>
      </c>
      <c r="D18" s="27">
        <f>'G-1'!D18+'G-2'!D18+'G-3'!D18</f>
        <v>0</v>
      </c>
      <c r="E18" s="27">
        <f>'G-1'!E18+'G-2'!E18+'G-3'!E18</f>
        <v>0</v>
      </c>
      <c r="F18" s="28">
        <f t="shared" si="1"/>
        <v>0</v>
      </c>
      <c r="G18" s="29">
        <f t="shared" si="4"/>
        <v>11.5</v>
      </c>
      <c r="H18" s="30" t="s">
        <v>46</v>
      </c>
      <c r="I18" s="27">
        <f>'G-1'!I18+'G-2'!I18+'G-3'!I18</f>
        <v>4</v>
      </c>
      <c r="J18" s="27">
        <f>'G-1'!J18+'G-2'!J18+'G-3'!J18</f>
        <v>0</v>
      </c>
      <c r="K18" s="27">
        <f>'G-1'!K18+'G-2'!K18+'G-3'!K18</f>
        <v>0</v>
      </c>
      <c r="L18" s="27">
        <f>'G-1'!L18+'G-2'!L18+'G-3'!L18</f>
        <v>0</v>
      </c>
      <c r="M18" s="28">
        <f t="shared" si="2"/>
        <v>2</v>
      </c>
      <c r="N18" s="29">
        <f t="shared" si="5"/>
        <v>7.5</v>
      </c>
      <c r="O18" s="30" t="s">
        <v>47</v>
      </c>
      <c r="P18" s="27">
        <f>'G-1'!P18+'G-2'!P18+'G-3'!P18</f>
        <v>0</v>
      </c>
      <c r="Q18" s="27">
        <f>'G-1'!Q18+'G-2'!Q18+'G-3'!Q18</f>
        <v>0</v>
      </c>
      <c r="R18" s="27">
        <f>'G-1'!R18+'G-2'!R18+'G-3'!R18</f>
        <v>0</v>
      </c>
      <c r="S18" s="27">
        <f>'G-1'!S18+'G-2'!S18+'G-3'!S18</f>
        <v>0</v>
      </c>
      <c r="T18" s="28">
        <f t="shared" si="3"/>
        <v>0</v>
      </c>
      <c r="U18" s="29">
        <f t="shared" si="6"/>
        <v>0</v>
      </c>
      <c r="W18" s="33" t="s">
        <v>79</v>
      </c>
      <c r="X18" s="35">
        <v>2112.5</v>
      </c>
      <c r="Y18" s="33" t="s">
        <v>90</v>
      </c>
      <c r="Z18" s="35">
        <v>1862.5</v>
      </c>
      <c r="AA18" s="33" t="s">
        <v>88</v>
      </c>
      <c r="AB18" s="35">
        <v>0.0</v>
      </c>
    </row>
    <row r="19" ht="24.0" customHeight="1">
      <c r="A19" s="37" t="s">
        <v>48</v>
      </c>
      <c r="B19" s="38">
        <f>'G-1'!B19+'G-2'!B19+'G-3'!B19</f>
        <v>4</v>
      </c>
      <c r="C19" s="38">
        <f>'G-1'!C19+'G-2'!C19+'G-3'!C19</f>
        <v>0</v>
      </c>
      <c r="D19" s="38">
        <f>'G-1'!D19+'G-2'!D19+'G-3'!D19</f>
        <v>0</v>
      </c>
      <c r="E19" s="38">
        <f>'G-1'!E19+'G-2'!E19+'G-3'!E19</f>
        <v>0</v>
      </c>
      <c r="F19" s="39">
        <f t="shared" si="1"/>
        <v>2</v>
      </c>
      <c r="G19" s="40">
        <f t="shared" si="4"/>
        <v>9.5</v>
      </c>
      <c r="H19" s="41" t="s">
        <v>49</v>
      </c>
      <c r="I19" s="27">
        <f>'G-1'!I19+'G-2'!I19+'G-3'!I19</f>
        <v>2</v>
      </c>
      <c r="J19" s="27">
        <f>'G-1'!J19+'G-2'!J19+'G-3'!J19</f>
        <v>0</v>
      </c>
      <c r="K19" s="27">
        <f>'G-1'!K19+'G-2'!K19+'G-3'!K19</f>
        <v>0</v>
      </c>
      <c r="L19" s="27">
        <f>'G-1'!L19+'G-2'!L19+'G-3'!L19</f>
        <v>0</v>
      </c>
      <c r="M19" s="28">
        <f t="shared" si="2"/>
        <v>1</v>
      </c>
      <c r="N19" s="29">
        <f t="shared" si="5"/>
        <v>7</v>
      </c>
      <c r="O19" s="30" t="s">
        <v>50</v>
      </c>
      <c r="P19" s="27">
        <f>'G-1'!P19+'G-2'!P19+'G-3'!P19</f>
        <v>0</v>
      </c>
      <c r="Q19" s="27">
        <f>'G-1'!Q19+'G-2'!Q19+'G-3'!Q19</f>
        <v>0</v>
      </c>
      <c r="R19" s="27">
        <f>'G-1'!R19+'G-2'!R19+'G-3'!R19</f>
        <v>0</v>
      </c>
      <c r="S19" s="27">
        <f>'G-1'!S19+'G-2'!S19+'G-3'!S19</f>
        <v>0</v>
      </c>
      <c r="T19" s="28">
        <f t="shared" si="3"/>
        <v>0</v>
      </c>
      <c r="U19" s="29">
        <f t="shared" si="6"/>
        <v>0</v>
      </c>
      <c r="W19" s="33" t="s">
        <v>70</v>
      </c>
      <c r="X19" s="35">
        <v>2147.5</v>
      </c>
      <c r="Y19" s="33" t="s">
        <v>96</v>
      </c>
      <c r="Z19" s="35">
        <v>1876.5</v>
      </c>
      <c r="AA19" s="33" t="s">
        <v>91</v>
      </c>
      <c r="AB19" s="35">
        <v>0.0</v>
      </c>
    </row>
    <row r="20" ht="24.0" customHeight="1">
      <c r="A20" s="30" t="s">
        <v>51</v>
      </c>
      <c r="B20" s="36">
        <f>'G-1'!B20+'G-2'!B20+'G-3'!B20</f>
        <v>4</v>
      </c>
      <c r="C20" s="36">
        <f>'G-1'!C20+'G-2'!C20+'G-3'!C20</f>
        <v>0</v>
      </c>
      <c r="D20" s="36">
        <f>'G-1'!D20+'G-2'!D20+'G-3'!D20</f>
        <v>0</v>
      </c>
      <c r="E20" s="36">
        <f>'G-1'!E20+'G-2'!E20+'G-3'!E20</f>
        <v>0</v>
      </c>
      <c r="F20" s="42">
        <f t="shared" si="1"/>
        <v>2</v>
      </c>
      <c r="G20" s="43"/>
      <c r="H20" s="30" t="s">
        <v>52</v>
      </c>
      <c r="I20" s="27">
        <f>'G-1'!I20+'G-2'!I20+'G-3'!I20</f>
        <v>6</v>
      </c>
      <c r="J20" s="27">
        <f>'G-1'!J20+'G-2'!J20+'G-3'!J20</f>
        <v>0</v>
      </c>
      <c r="K20" s="27">
        <f>'G-1'!K20+'G-2'!K20+'G-3'!K20</f>
        <v>0</v>
      </c>
      <c r="L20" s="27">
        <f>'G-1'!L20+'G-2'!L20+'G-3'!L20</f>
        <v>0</v>
      </c>
      <c r="M20" s="42">
        <f t="shared" si="2"/>
        <v>3</v>
      </c>
      <c r="N20" s="29">
        <f t="shared" si="5"/>
        <v>8.5</v>
      </c>
      <c r="O20" s="30" t="s">
        <v>53</v>
      </c>
      <c r="P20" s="27">
        <f>'G-1'!P20+'G-2'!P20+'G-3'!P20</f>
        <v>0</v>
      </c>
      <c r="Q20" s="27">
        <f>'G-1'!Q20+'G-2'!Q20+'G-3'!Q20</f>
        <v>0</v>
      </c>
      <c r="R20" s="27">
        <f>'G-1'!R20+'G-2'!R20+'G-3'!R20</f>
        <v>0</v>
      </c>
      <c r="S20" s="27">
        <f>'G-1'!S20+'G-2'!S20+'G-3'!S20</f>
        <v>0</v>
      </c>
      <c r="T20" s="42">
        <f t="shared" si="3"/>
        <v>0</v>
      </c>
      <c r="U20" s="29">
        <f t="shared" si="6"/>
        <v>0</v>
      </c>
      <c r="W20" s="33"/>
      <c r="X20" s="33"/>
      <c r="Y20" s="33" t="s">
        <v>92</v>
      </c>
      <c r="Z20" s="35">
        <v>1888.5</v>
      </c>
      <c r="AA20" s="33" t="s">
        <v>93</v>
      </c>
      <c r="AB20" s="35">
        <v>0.0</v>
      </c>
    </row>
    <row r="21" ht="24.0" customHeight="1">
      <c r="A21" s="30" t="s">
        <v>54</v>
      </c>
      <c r="B21" s="36">
        <f>'G-1'!B21+'G-2'!B21+'G-3'!B21</f>
        <v>5</v>
      </c>
      <c r="C21" s="36">
        <f>'G-1'!C21+'G-2'!C21+'G-3'!C21</f>
        <v>0</v>
      </c>
      <c r="D21" s="36">
        <f>'G-1'!D21+'G-2'!D21+'G-3'!D21</f>
        <v>0</v>
      </c>
      <c r="E21" s="36">
        <f>'G-1'!E21+'G-2'!E21+'G-3'!E21</f>
        <v>0</v>
      </c>
      <c r="F21" s="28">
        <f t="shared" si="1"/>
        <v>2.5</v>
      </c>
      <c r="G21" s="44"/>
      <c r="H21" s="41" t="s">
        <v>55</v>
      </c>
      <c r="I21" s="27">
        <f>'G-1'!I21+'G-2'!I21+'G-3'!I21</f>
        <v>2</v>
      </c>
      <c r="J21" s="27">
        <f>'G-1'!J21+'G-2'!J21+'G-3'!J21</f>
        <v>0</v>
      </c>
      <c r="K21" s="27">
        <f>'G-1'!K21+'G-2'!K21+'G-3'!K21</f>
        <v>0</v>
      </c>
      <c r="L21" s="27">
        <f>'G-1'!L21+'G-2'!L21+'G-3'!L21</f>
        <v>0</v>
      </c>
      <c r="M21" s="28">
        <f t="shared" si="2"/>
        <v>1</v>
      </c>
      <c r="N21" s="29">
        <f t="shared" si="5"/>
        <v>7</v>
      </c>
      <c r="O21" s="37" t="s">
        <v>56</v>
      </c>
      <c r="P21" s="38">
        <f>'G-1'!P21+'G-2'!P21+'G-3'!P21</f>
        <v>0</v>
      </c>
      <c r="Q21" s="38">
        <f>'G-1'!Q21+'G-2'!Q21+'G-3'!Q21</f>
        <v>0</v>
      </c>
      <c r="R21" s="38">
        <f>'G-1'!R21+'G-2'!R21+'G-3'!R21</f>
        <v>0</v>
      </c>
      <c r="S21" s="38">
        <f>'G-1'!S21+'G-2'!S21+'G-3'!S21</f>
        <v>0</v>
      </c>
      <c r="T21" s="39">
        <f t="shared" si="3"/>
        <v>0</v>
      </c>
      <c r="U21" s="40">
        <f t="shared" si="6"/>
        <v>0</v>
      </c>
      <c r="W21" s="33"/>
      <c r="X21" s="33"/>
      <c r="Y21" s="33" t="s">
        <v>74</v>
      </c>
      <c r="Z21" s="35">
        <v>1896.0</v>
      </c>
      <c r="AA21" s="33" t="s">
        <v>95</v>
      </c>
      <c r="AB21" s="35">
        <v>0.0</v>
      </c>
    </row>
    <row r="22" ht="24.0" customHeight="1">
      <c r="A22" s="30" t="s">
        <v>57</v>
      </c>
      <c r="B22" s="36">
        <f>'G-1'!B22+'G-2'!B22+'G-3'!B22</f>
        <v>5</v>
      </c>
      <c r="C22" s="36">
        <f>'G-1'!C22+'G-2'!C22+'G-3'!C22</f>
        <v>0</v>
      </c>
      <c r="D22" s="36">
        <f>'G-1'!D22+'G-2'!D22+'G-3'!D22</f>
        <v>0</v>
      </c>
      <c r="E22" s="36">
        <f>'G-1'!E22+'G-2'!E22+'G-3'!E22</f>
        <v>0</v>
      </c>
      <c r="F22" s="28">
        <f t="shared" si="1"/>
        <v>2.5</v>
      </c>
      <c r="G22" s="29"/>
      <c r="H22" s="37" t="s">
        <v>58</v>
      </c>
      <c r="I22" s="27">
        <f>'G-1'!I22+'G-2'!I22+'G-3'!I22</f>
        <v>4</v>
      </c>
      <c r="J22" s="27">
        <f>'G-1'!J22+'G-2'!J22+'G-3'!J22</f>
        <v>0</v>
      </c>
      <c r="K22" s="27">
        <f>'G-1'!K22+'G-2'!K22+'G-3'!K22</f>
        <v>0</v>
      </c>
      <c r="L22" s="27">
        <f>'G-1'!L22+'G-2'!L22+'G-3'!L22</f>
        <v>0</v>
      </c>
      <c r="M22" s="28">
        <f t="shared" si="2"/>
        <v>2</v>
      </c>
      <c r="N22" s="40">
        <f t="shared" si="5"/>
        <v>7</v>
      </c>
      <c r="O22" s="30"/>
      <c r="P22" s="36"/>
      <c r="Q22" s="36"/>
      <c r="R22" s="36"/>
      <c r="S22" s="36"/>
      <c r="T22" s="42"/>
      <c r="U22" s="45"/>
      <c r="W22" s="33"/>
      <c r="X22" s="33"/>
      <c r="Y22" s="33" t="s">
        <v>82</v>
      </c>
      <c r="Z22" s="35">
        <v>1946.0</v>
      </c>
      <c r="AA22" s="33"/>
      <c r="AB22" s="35"/>
    </row>
    <row r="23" ht="13.5" customHeight="1">
      <c r="A23" s="46" t="s">
        <v>59</v>
      </c>
      <c r="B23" s="47"/>
      <c r="C23" s="48" t="s">
        <v>60</v>
      </c>
      <c r="D23" s="12"/>
      <c r="E23" s="12"/>
      <c r="F23" s="21"/>
      <c r="G23" s="49">
        <f>MAX(G13:G19)</f>
        <v>13.5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11.5</v>
      </c>
      <c r="O23" s="46" t="s">
        <v>62</v>
      </c>
      <c r="P23" s="47"/>
      <c r="Q23" s="48" t="s">
        <v>60</v>
      </c>
      <c r="R23" s="12"/>
      <c r="S23" s="12"/>
      <c r="T23" s="21"/>
      <c r="U23" s="49">
        <f>MAX(U13:U21)</f>
        <v>18</v>
      </c>
      <c r="W23" s="33"/>
      <c r="X23" s="33"/>
      <c r="Y23" s="33"/>
      <c r="Z23" s="33"/>
      <c r="AA23" s="33"/>
      <c r="AB23" s="33"/>
    </row>
    <row r="24" ht="13.5" customHeight="1">
      <c r="A24" s="56"/>
      <c r="B24" s="57"/>
      <c r="C24" s="58" t="s">
        <v>63</v>
      </c>
      <c r="D24" s="59"/>
      <c r="E24" s="59"/>
      <c r="F24" s="60" t="s">
        <v>79</v>
      </c>
      <c r="G24" s="61"/>
      <c r="H24" s="56"/>
      <c r="I24" s="57"/>
      <c r="J24" s="58" t="s">
        <v>63</v>
      </c>
      <c r="K24" s="59"/>
      <c r="L24" s="59"/>
      <c r="M24" s="60" t="s">
        <v>74</v>
      </c>
      <c r="N24" s="61"/>
      <c r="O24" s="56"/>
      <c r="P24" s="57"/>
      <c r="Q24" s="58" t="s">
        <v>63</v>
      </c>
      <c r="R24" s="59"/>
      <c r="S24" s="59"/>
      <c r="T24" s="60" t="s">
        <v>95</v>
      </c>
      <c r="U24" s="61"/>
      <c r="W24" s="33"/>
      <c r="X24" s="33"/>
      <c r="Y24" s="80" t="s">
        <v>63</v>
      </c>
      <c r="Z24" s="33"/>
      <c r="AA24" s="33"/>
      <c r="AB24" s="33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5"/>
      <c r="Q27" s="5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33" t="s">
        <v>51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33" t="s">
        <v>54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33" t="s">
        <v>57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33" t="s">
        <v>22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33" t="s">
        <v>25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33" t="s">
        <v>28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33" t="s">
        <v>31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33" t="s">
        <v>34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33" t="s">
        <v>37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W53" s="33" t="s">
        <v>40</v>
      </c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W54" s="33" t="s">
        <v>43</v>
      </c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W55" s="33" t="s">
        <v>46</v>
      </c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W56" s="33" t="s">
        <v>49</v>
      </c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W57" s="33" t="s">
        <v>52</v>
      </c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W58" s="33" t="s">
        <v>55</v>
      </c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W59" s="33" t="s">
        <v>58</v>
      </c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ht="12.75" customHeight="1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ht="12.75" customHeight="1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ht="12.75" customHeight="1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ht="12.75" customHeight="1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ht="12.75" customHeight="1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ht="12.75" customHeight="1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ht="12.75" customHeight="1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ht="12.75" customHeight="1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ht="12.75" customHeight="1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ht="12.75" customHeight="1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</row>
    <row r="94" ht="12.75" customHeight="1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</row>
    <row r="95" ht="12.75" customHeight="1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ht="12.75" customHeight="1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ht="12.75" customHeight="1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ht="12.75" customHeight="1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ht="12.75" customHeight="1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ht="12.75" customHeight="1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ht="12.75" customHeight="1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ht="12.75" customHeight="1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ht="12.75" customHeight="1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ht="12.75" customHeight="1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ht="12.75" customHeight="1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ht="12.75" customHeight="1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ht="12.75" customHeight="1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ht="12.75" customHeight="1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ht="12.75" customHeight="1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ht="12.75" customHeight="1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ht="12.75" customHeight="1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ht="12.75" customHeight="1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ht="12.75" customHeight="1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ht="12.75" customHeight="1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ht="12.75" customHeight="1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ht="12.75" customHeight="1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ht="12.75" customHeight="1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ht="12.75" customHeight="1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ht="12.75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ht="12.75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ht="12.75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ht="12.75" customHeight="1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ht="12.75" customHeight="1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ht="12.75" customHeight="1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ht="12.75" customHeight="1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ht="12.75" customHeight="1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ht="12.75" customHeigh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</row>
    <row r="128" ht="12.75" customHeight="1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</row>
    <row r="129" ht="12.75" customHeight="1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</row>
    <row r="130" ht="12.75" customHeight="1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</row>
    <row r="131" ht="12.75" customHeight="1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</row>
    <row r="132" ht="12.75" customHeight="1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</row>
    <row r="133" ht="12.75" customHeight="1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ht="12.75" customHeight="1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ht="12.75" customHeight="1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ht="12.75" customHeight="1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ht="12.75" customHeight="1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ht="12.75" customHeight="1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ht="12.75" customHeight="1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ht="12.75" customHeight="1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ht="12.75" customHeight="1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ht="12.75" customHeight="1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ht="12.75" customHeight="1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ht="12.75" customHeight="1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ht="12.75" customHeight="1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ht="12.75" customHeigh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ht="12.75" customHeight="1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ht="12.75" customHeight="1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ht="12.75" customHeight="1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ht="12.75" customHeight="1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ht="12.75" customHeight="1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ht="12.75" customHeight="1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ht="12.75" customHeight="1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ht="12.75" customHeight="1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ht="12.75" customHeight="1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ht="12.75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ht="12.75" customHeight="1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ht="12.75" customHeight="1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ht="12.75" customHeight="1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ht="12.75" customHeight="1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ht="12.75" customHeight="1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ht="12.75" customHeight="1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ht="12.75" customHeight="1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ht="12.75" customHeight="1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ht="12.75" customHeight="1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ht="12.75" customHeight="1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ht="12.75" customHeight="1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ht="12.75" customHeight="1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ht="12.75" customHeight="1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ht="12.75" customHeight="1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ht="12.75" customHeight="1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ht="12.75" customHeight="1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ht="12.75" customHeight="1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ht="12.75" customHeight="1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ht="12.75" customHeight="1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ht="12.75" customHeight="1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ht="12.75" customHeight="1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ht="12.75" customHeight="1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ht="12.75" customHeight="1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ht="12.75" customHeight="1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ht="12.75" customHeight="1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ht="12.75" customHeight="1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ht="12.75" customHeight="1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ht="12.75" customHeight="1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ht="12.75" customHeight="1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ht="12.75" customHeight="1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ht="12.75" customHeight="1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ht="12.75" customHeight="1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ht="12.75" customHeight="1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ht="12.75" customHeight="1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ht="12.75" customHeight="1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ht="12.75" customHeight="1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ht="12.75" customHeight="1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ht="12.75" customHeight="1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ht="12.75" customHeight="1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ht="12.75" customHeight="1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ht="12.75" customHeight="1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ht="12.75" customHeight="1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ht="12.75" customHeight="1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ht="12.75" customHeight="1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ht="12.75" customHeight="1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ht="12.75" customHeight="1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ht="12.75" customHeight="1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ht="12.75" customHeight="1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ht="12.75" customHeight="1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ht="12.75" customHeight="1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ht="12.75" customHeight="1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ht="12.75" customHeight="1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ht="12.75" customHeight="1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ht="12.75" customHeight="1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ht="12.75" customHeight="1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ht="12.75" customHeight="1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ht="12.75" customHeight="1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ht="12.75" customHeight="1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ht="12.75" customHeight="1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ht="12.75" customHeight="1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ht="12.75" customHeight="1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ht="12.75" customHeight="1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ht="12.75" customHeight="1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ht="12.75" customHeight="1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ht="12.75" customHeight="1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ht="12.75" customHeight="1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ht="12.75" customHeight="1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ht="12.75" customHeight="1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ht="12.75" customHeight="1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ht="12.75" customHeight="1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ht="12.75" customHeight="1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ht="12.75" customHeight="1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ht="12.75" customHeight="1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ht="12.75" customHeight="1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ht="12.75" customHeight="1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ht="12.75" customHeight="1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ht="12.75" customHeight="1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ht="12.75" customHeight="1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ht="12.75" customHeight="1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ht="12.75" customHeight="1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ht="12.75" customHeight="1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ht="12.75" customHeight="1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ht="12.75" customHeight="1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ht="12.75" customHeight="1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ht="12.75" customHeight="1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ht="12.75" customHeight="1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ht="12.75" customHeight="1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ht="12.75" customHeight="1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ht="12.75" customHeight="1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ht="12.75" customHeight="1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ht="12.75" customHeight="1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ht="12.75" customHeight="1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ht="12.75" customHeight="1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ht="12.75" customHeight="1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ht="12.75" customHeight="1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ht="12.75" customHeight="1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ht="12.75" customHeight="1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ht="12.75" customHeight="1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ht="12.75" customHeight="1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ht="12.75" customHeight="1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ht="12.75" customHeight="1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ht="12.75" customHeight="1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ht="12.75" customHeight="1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ht="12.75" customHeight="1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ht="12.75" customHeight="1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ht="12.75" customHeight="1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ht="12.75" customHeight="1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ht="12.75" customHeight="1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ht="12.75" customHeight="1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ht="12.75" customHeight="1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ht="12.75" customHeight="1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ht="12.75" customHeight="1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ht="12.75" customHeight="1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ht="12.75" customHeight="1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ht="12.75" customHeight="1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ht="12.75" customHeight="1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ht="12.75" customHeight="1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ht="12.75" customHeight="1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ht="12.75" customHeight="1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ht="12.75" customHeight="1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ht="12.75" customHeight="1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ht="12.75" customHeight="1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ht="12.75" customHeight="1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ht="12.75" customHeight="1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ht="12.75" customHeight="1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ht="12.75" customHeight="1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ht="12.75" customHeight="1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ht="12.75" customHeight="1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ht="12.75" customHeight="1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ht="12.75" customHeight="1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ht="12.75" customHeight="1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</row>
    <row r="288" ht="12.75" customHeight="1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</row>
    <row r="289" ht="12.75" customHeight="1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</row>
    <row r="290" ht="12.75" customHeight="1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</row>
    <row r="291" ht="12.75" customHeight="1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</row>
    <row r="292" ht="12.75" customHeight="1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</row>
    <row r="293" ht="12.75" customHeight="1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</row>
    <row r="294" ht="12.75" customHeight="1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</row>
    <row r="295" ht="12.75" customHeight="1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</row>
    <row r="296" ht="12.75" customHeight="1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</row>
    <row r="297" ht="12.75" customHeight="1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</row>
    <row r="298" ht="12.75" customHeight="1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</row>
    <row r="299" ht="12.75" customHeight="1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</row>
    <row r="300" ht="12.75" customHeight="1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</row>
    <row r="301" ht="12.75" customHeight="1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</row>
    <row r="302" ht="12.75" customHeight="1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</row>
    <row r="303" ht="12.75" customHeight="1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</row>
    <row r="304" ht="12.75" customHeight="1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</row>
    <row r="305" ht="12.75" customHeight="1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</row>
    <row r="306" ht="12.75" customHeight="1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</row>
    <row r="307" ht="12.75" customHeight="1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</row>
    <row r="308" ht="12.75" customHeight="1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</row>
    <row r="309" ht="12.75" customHeight="1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</row>
    <row r="310" ht="12.75" customHeight="1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</row>
    <row r="311" ht="12.75" customHeight="1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</row>
    <row r="312" ht="12.75" customHeight="1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</row>
    <row r="313" ht="12.75" customHeight="1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</row>
    <row r="314" ht="12.75" customHeight="1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</row>
    <row r="315" ht="12.75" customHeight="1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</row>
    <row r="316" ht="12.75" customHeight="1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</row>
    <row r="317" ht="12.75" customHeight="1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</row>
    <row r="318" ht="12.75" customHeight="1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</row>
    <row r="319" ht="12.75" customHeight="1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</row>
    <row r="320" ht="12.75" customHeight="1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</row>
    <row r="321" ht="12.75" customHeight="1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</row>
    <row r="322" ht="12.75" customHeight="1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</row>
    <row r="323" ht="12.75" customHeight="1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</row>
    <row r="324" ht="12.75" customHeight="1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</row>
    <row r="325" ht="12.75" customHeight="1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</row>
    <row r="326" ht="12.75" customHeight="1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</row>
    <row r="327" ht="12.75" customHeight="1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</row>
    <row r="328" ht="12.75" customHeight="1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</row>
    <row r="329" ht="12.75" customHeight="1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</row>
    <row r="330" ht="12.75" customHeight="1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</row>
    <row r="331" ht="12.75" customHeight="1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</row>
    <row r="332" ht="12.75" customHeight="1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</row>
    <row r="333" ht="12.75" customHeight="1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</row>
    <row r="334" ht="12.75" customHeight="1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</row>
    <row r="335" ht="12.75" customHeight="1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</row>
    <row r="336" ht="12.75" customHeight="1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</row>
    <row r="337" ht="12.75" customHeight="1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</row>
    <row r="338" ht="12.75" customHeight="1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</row>
    <row r="339" ht="12.75" customHeight="1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</row>
    <row r="340" ht="12.75" customHeight="1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</row>
    <row r="341" ht="12.75" customHeight="1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</row>
    <row r="342" ht="12.75" customHeight="1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</row>
    <row r="343" ht="12.75" customHeight="1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</row>
    <row r="344" ht="12.75" customHeight="1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</row>
    <row r="345" ht="12.75" customHeight="1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</row>
    <row r="346" ht="12.75" customHeight="1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</row>
    <row r="347" ht="12.75" customHeight="1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</row>
    <row r="348" ht="12.75" customHeight="1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</row>
    <row r="349" ht="12.75" customHeight="1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</row>
    <row r="350" ht="12.75" customHeight="1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</row>
    <row r="351" ht="12.75" customHeight="1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</row>
    <row r="352" ht="12.75" customHeight="1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</row>
    <row r="353" ht="12.75" customHeight="1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</row>
    <row r="354" ht="12.75" customHeight="1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</row>
    <row r="355" ht="12.75" customHeight="1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</row>
    <row r="356" ht="12.75" customHeight="1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</row>
    <row r="357" ht="12.75" customHeight="1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</row>
    <row r="358" ht="12.75" customHeight="1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</row>
    <row r="359" ht="12.75" customHeight="1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</row>
    <row r="360" ht="12.75" customHeight="1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</row>
    <row r="361" ht="12.75" customHeight="1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</row>
    <row r="362" ht="12.75" customHeight="1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</row>
    <row r="363" ht="12.75" customHeight="1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</row>
    <row r="364" ht="12.75" customHeight="1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</row>
    <row r="365" ht="12.75" customHeight="1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</row>
    <row r="366" ht="12.75" customHeight="1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</row>
    <row r="367" ht="12.75" customHeight="1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ht="12.75" customHeight="1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ht="12.75" customHeight="1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ht="12.75" customHeight="1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ht="12.75" customHeight="1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ht="12.75" customHeight="1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ht="12.75" customHeight="1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ht="12.75" customHeight="1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ht="12.75" customHeight="1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ht="12.75" customHeight="1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ht="12.75" customHeight="1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ht="12.75" customHeight="1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ht="12.75" customHeight="1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ht="12.75" customHeight="1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ht="12.75" customHeight="1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ht="12.75" customHeight="1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ht="12.75" customHeight="1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</row>
    <row r="384" ht="12.75" customHeight="1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</row>
    <row r="385" ht="12.75" customHeight="1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</row>
    <row r="386" ht="12.75" customHeight="1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</row>
    <row r="387" ht="12.75" customHeight="1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</row>
    <row r="388" ht="12.75" customHeight="1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</row>
    <row r="389" ht="12.75" customHeight="1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</row>
    <row r="390" ht="12.75" customHeight="1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</row>
    <row r="391" ht="12.75" customHeight="1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</row>
    <row r="392" ht="12.75" customHeight="1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</row>
    <row r="393" ht="12.75" customHeight="1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</row>
    <row r="394" ht="12.75" customHeight="1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</row>
    <row r="395" ht="12.75" customHeight="1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</row>
    <row r="396" ht="12.75" customHeight="1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</row>
    <row r="397" ht="12.75" customHeight="1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</row>
    <row r="398" ht="12.75" customHeight="1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</row>
    <row r="399" ht="12.75" customHeight="1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</row>
    <row r="400" ht="12.75" customHeight="1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</row>
    <row r="401" ht="12.75" customHeight="1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</row>
    <row r="402" ht="12.75" customHeight="1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</row>
    <row r="403" ht="12.75" customHeight="1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</row>
    <row r="404" ht="12.75" customHeight="1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</row>
    <row r="405" ht="12.75" customHeight="1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</row>
    <row r="406" ht="12.75" customHeight="1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</row>
    <row r="407" ht="12.75" customHeight="1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</row>
    <row r="408" ht="12.75" customHeight="1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</row>
    <row r="409" ht="12.75" customHeight="1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</row>
    <row r="410" ht="12.75" customHeight="1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</row>
    <row r="411" ht="12.75" customHeight="1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</row>
    <row r="412" ht="12.75" customHeight="1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</row>
    <row r="413" ht="12.75" customHeight="1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</row>
    <row r="414" ht="12.75" customHeight="1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</row>
    <row r="415" ht="12.75" customHeight="1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ht="12.75" customHeight="1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ht="12.75" customHeight="1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ht="12.75" customHeight="1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ht="12.75" customHeight="1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ht="12.75" customHeight="1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ht="12.75" customHeight="1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ht="12.75" customHeight="1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ht="12.75" customHeight="1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ht="12.75" customHeight="1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ht="12.75" customHeight="1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ht="12.75" customHeight="1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ht="12.75" customHeight="1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ht="12.75" customHeight="1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ht="12.75" customHeight="1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ht="12.75" customHeight="1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ht="12.75" customHeight="1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ht="12.75" customHeight="1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ht="12.75" customHeight="1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ht="12.75" customHeight="1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ht="12.75" customHeight="1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ht="12.75" customHeight="1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ht="12.75" customHeight="1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ht="12.75" customHeight="1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ht="12.75" customHeight="1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ht="12.75" customHeight="1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ht="12.75" customHeight="1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ht="12.75" customHeight="1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ht="12.75" customHeight="1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ht="12.75" customHeight="1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ht="12.75" customHeight="1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ht="12.75" customHeight="1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ht="12.75" customHeight="1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ht="12.75" customHeight="1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ht="12.75" customHeight="1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ht="12.75" customHeight="1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ht="12.75" customHeight="1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ht="12.75" customHeight="1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ht="12.75" customHeight="1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ht="12.75" customHeight="1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ht="12.75" customHeight="1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ht="12.75" customHeight="1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ht="12.75" customHeight="1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ht="12.75" customHeight="1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ht="12.75" customHeight="1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ht="12.75" customHeight="1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ht="12.75" customHeight="1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ht="12.75" customHeight="1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ht="12.75" customHeight="1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ht="12.75" customHeight="1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ht="12.75" customHeight="1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ht="12.75" customHeight="1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ht="12.75" customHeight="1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ht="12.75" customHeight="1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ht="12.75" customHeight="1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ht="12.75" customHeight="1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ht="12.75" customHeight="1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ht="12.75" customHeight="1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ht="12.75" customHeight="1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ht="12.75" customHeight="1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ht="12.75" customHeight="1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ht="12.75" customHeight="1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ht="12.75" customHeight="1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ht="12.75" customHeight="1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ht="12.75" customHeight="1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ht="12.75" customHeight="1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ht="12.75" customHeight="1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ht="12.75" customHeight="1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ht="12.75" customHeight="1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ht="12.75" customHeight="1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ht="12.75" customHeight="1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ht="12.75" customHeight="1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ht="12.75" customHeight="1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ht="12.75" customHeight="1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ht="12.75" customHeight="1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ht="12.75" customHeight="1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ht="12.75" customHeight="1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ht="12.75" customHeight="1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ht="12.75" customHeight="1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ht="12.75" customHeight="1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ht="12.75" customHeight="1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ht="12.75" customHeight="1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ht="12.75" customHeight="1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ht="12.75" customHeight="1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ht="12.75" customHeight="1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ht="12.75" customHeight="1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ht="12.75" customHeight="1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ht="12.75" customHeight="1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ht="12.75" customHeight="1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ht="12.75" customHeight="1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ht="12.75" customHeight="1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ht="12.75" customHeight="1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ht="12.75" customHeight="1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ht="12.75" customHeight="1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ht="12.75" customHeight="1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ht="12.75" customHeight="1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ht="12.75" customHeight="1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ht="12.75" customHeight="1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ht="12.75" customHeight="1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ht="12.75" customHeight="1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ht="12.75" customHeight="1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ht="12.75" customHeight="1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ht="12.75" customHeight="1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ht="12.75" customHeight="1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ht="12.75" customHeight="1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ht="12.75" customHeight="1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ht="12.75" customHeight="1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ht="12.75" customHeight="1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ht="12.75" customHeight="1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ht="12.75" customHeight="1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ht="12.75" customHeight="1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ht="12.75" customHeight="1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ht="12.75" customHeight="1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</row>
    <row r="528" ht="12.75" customHeight="1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</row>
    <row r="529" ht="12.75" customHeight="1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</row>
    <row r="530" ht="12.75" customHeight="1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</row>
    <row r="531" ht="12.75" customHeight="1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</row>
    <row r="532" ht="12.75" customHeight="1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</row>
    <row r="533" ht="12.75" customHeight="1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</row>
    <row r="534" ht="12.75" customHeight="1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</row>
    <row r="535" ht="12.75" customHeight="1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</row>
    <row r="536" ht="12.75" customHeight="1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</row>
    <row r="537" ht="12.75" customHeight="1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</row>
    <row r="538" ht="12.75" customHeight="1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</row>
    <row r="539" ht="12.75" customHeight="1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</row>
    <row r="540" ht="12.75" customHeight="1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</row>
    <row r="541" ht="12.75" customHeight="1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</row>
    <row r="542" ht="12.75" customHeight="1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</row>
    <row r="543" ht="12.75" customHeight="1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ht="12.75" customHeight="1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ht="12.75" customHeight="1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ht="12.75" customHeight="1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ht="12.75" customHeight="1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ht="12.75" customHeight="1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ht="12.75" customHeight="1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ht="12.75" customHeight="1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ht="12.75" customHeight="1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ht="12.75" customHeight="1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ht="12.75" customHeight="1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ht="12.75" customHeight="1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ht="12.75" customHeight="1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ht="12.75" customHeight="1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ht="12.75" customHeight="1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ht="12.75" customHeight="1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ht="12.75" customHeight="1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ht="12.75" customHeight="1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ht="12.75" customHeight="1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ht="12.75" customHeight="1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ht="12.75" customHeight="1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ht="12.75" customHeight="1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ht="12.75" customHeight="1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ht="12.75" customHeight="1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ht="12.75" customHeight="1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ht="12.75" customHeight="1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ht="12.75" customHeight="1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ht="12.75" customHeight="1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ht="12.75" customHeight="1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ht="12.75" customHeight="1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ht="12.75" customHeight="1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ht="12.75" customHeight="1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ht="12.75" customHeight="1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ht="12.75" customHeight="1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ht="12.75" customHeight="1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ht="12.75" customHeight="1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ht="12.75" customHeight="1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ht="12.75" customHeight="1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ht="12.75" customHeight="1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ht="12.75" customHeight="1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ht="12.75" customHeight="1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ht="12.75" customHeight="1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ht="12.75" customHeight="1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ht="12.75" customHeight="1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ht="12.75" customHeight="1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ht="12.75" customHeight="1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ht="12.75" customHeight="1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ht="12.75" customHeight="1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ht="12.75" customHeight="1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ht="12.75" customHeight="1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ht="12.75" customHeight="1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ht="12.75" customHeight="1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ht="12.75" customHeight="1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ht="12.75" customHeight="1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ht="12.75" customHeight="1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ht="12.75" customHeight="1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ht="12.75" customHeight="1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ht="12.75" customHeight="1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ht="12.75" customHeight="1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ht="12.75" customHeight="1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ht="12.75" customHeight="1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ht="12.75" customHeight="1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ht="12.75" customHeight="1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ht="12.75" customHeight="1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ht="12.75" customHeight="1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ht="12.75" customHeight="1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ht="12.75" customHeight="1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ht="12.75" customHeight="1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ht="12.75" customHeight="1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ht="12.75" customHeight="1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ht="12.75" customHeight="1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ht="12.75" customHeight="1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ht="12.75" customHeight="1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ht="12.75" customHeight="1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ht="12.75" customHeight="1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ht="12.75" customHeight="1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ht="12.75" customHeight="1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ht="12.75" customHeight="1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ht="12.75" customHeight="1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ht="12.75" customHeight="1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ht="12.75" customHeight="1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</row>
    <row r="624" ht="12.75" customHeight="1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</row>
    <row r="625" ht="12.75" customHeight="1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</row>
    <row r="626" ht="12.75" customHeight="1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</row>
    <row r="627" ht="12.75" customHeight="1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</row>
    <row r="628" ht="12.75" customHeight="1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</row>
    <row r="629" ht="12.75" customHeight="1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</row>
    <row r="630" ht="12.75" customHeight="1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</row>
    <row r="631" ht="12.75" customHeight="1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</row>
    <row r="632" ht="12.75" customHeight="1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</row>
    <row r="633" ht="12.75" customHeight="1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</row>
    <row r="634" ht="12.75" customHeight="1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</row>
    <row r="635" ht="12.75" customHeight="1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</row>
    <row r="636" ht="12.75" customHeight="1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</row>
    <row r="637" ht="12.75" customHeight="1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</row>
    <row r="638" ht="12.75" customHeight="1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</row>
    <row r="639" ht="12.75" customHeight="1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</row>
    <row r="640" ht="12.75" customHeight="1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</row>
    <row r="641" ht="12.75" customHeight="1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</row>
    <row r="642" ht="12.75" customHeight="1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</row>
    <row r="643" ht="12.75" customHeight="1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</row>
    <row r="644" ht="12.75" customHeight="1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</row>
    <row r="645" ht="12.75" customHeight="1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</row>
    <row r="646" ht="12.75" customHeight="1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</row>
    <row r="647" ht="12.75" customHeight="1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</row>
    <row r="648" ht="12.75" customHeight="1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</row>
    <row r="649" ht="12.75" customHeight="1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</row>
    <row r="650" ht="12.75" customHeight="1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</row>
    <row r="651" ht="12.75" customHeight="1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</row>
    <row r="652" ht="12.75" customHeight="1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</row>
    <row r="653" ht="12.75" customHeight="1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</row>
    <row r="654" ht="12.75" customHeight="1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</row>
    <row r="655" ht="12.75" customHeight="1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</row>
    <row r="656" ht="12.75" customHeight="1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</row>
    <row r="657" ht="12.75" customHeight="1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</row>
    <row r="658" ht="12.75" customHeight="1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</row>
    <row r="659" ht="12.75" customHeight="1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</row>
    <row r="660" ht="12.75" customHeight="1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</row>
    <row r="661" ht="12.75" customHeight="1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</row>
    <row r="662" ht="12.75" customHeight="1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</row>
    <row r="663" ht="12.75" customHeight="1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</row>
    <row r="664" ht="12.75" customHeight="1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</row>
    <row r="665" ht="12.75" customHeight="1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</row>
    <row r="666" ht="12.75" customHeight="1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</row>
    <row r="667" ht="12.75" customHeight="1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</row>
    <row r="668" ht="12.75" customHeight="1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</row>
    <row r="669" ht="12.75" customHeight="1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</row>
    <row r="670" ht="12.75" customHeight="1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</row>
    <row r="671" ht="12.75" customHeight="1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</row>
    <row r="672" ht="12.75" customHeight="1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</row>
    <row r="673" ht="12.75" customHeight="1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</row>
    <row r="674" ht="12.75" customHeight="1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</row>
    <row r="675" ht="12.75" customHeight="1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</row>
    <row r="676" ht="12.75" customHeight="1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</row>
    <row r="677" ht="12.75" customHeight="1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</row>
    <row r="678" ht="12.75" customHeight="1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</row>
    <row r="679" ht="12.75" customHeight="1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</row>
    <row r="680" ht="12.75" customHeight="1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</row>
    <row r="681" ht="12.75" customHeight="1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</row>
    <row r="682" ht="12.75" customHeight="1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</row>
    <row r="683" ht="12.75" customHeight="1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</row>
    <row r="684" ht="12.75" customHeight="1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</row>
    <row r="685" ht="12.75" customHeight="1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</row>
    <row r="686" ht="12.75" customHeight="1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</row>
    <row r="687" ht="12.75" customHeight="1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</row>
    <row r="688" ht="12.75" customHeight="1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</row>
    <row r="689" ht="12.75" customHeight="1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</row>
    <row r="690" ht="12.75" customHeight="1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</row>
    <row r="691" ht="12.75" customHeight="1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</row>
    <row r="692" ht="12.75" customHeight="1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</row>
    <row r="693" ht="12.75" customHeight="1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</row>
    <row r="694" ht="12.75" customHeight="1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</row>
    <row r="695" ht="12.75" customHeight="1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</row>
    <row r="696" ht="12.75" customHeight="1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</row>
    <row r="697" ht="12.75" customHeight="1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</row>
    <row r="698" ht="12.75" customHeight="1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</row>
    <row r="699" ht="12.75" customHeight="1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</row>
    <row r="700" ht="12.75" customHeight="1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</row>
    <row r="701" ht="12.75" customHeight="1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</row>
    <row r="702" ht="12.75" customHeight="1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</row>
    <row r="703" ht="12.75" customHeight="1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</row>
    <row r="704" ht="12.75" customHeight="1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</row>
    <row r="705" ht="12.75" customHeight="1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</row>
    <row r="706" ht="12.75" customHeight="1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</row>
    <row r="707" ht="12.75" customHeight="1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</row>
    <row r="708" ht="12.75" customHeight="1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</row>
    <row r="709" ht="12.75" customHeight="1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</row>
    <row r="710" ht="12.75" customHeight="1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</row>
    <row r="711" ht="12.75" customHeight="1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</row>
    <row r="712" ht="12.75" customHeight="1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</row>
    <row r="713" ht="12.75" customHeight="1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</row>
    <row r="714" ht="12.75" customHeight="1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</row>
    <row r="715" ht="12.75" customHeight="1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</row>
    <row r="716" ht="12.75" customHeight="1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</row>
    <row r="717" ht="12.75" customHeight="1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</row>
    <row r="718" ht="12.75" customHeight="1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</row>
    <row r="719" ht="12.75" customHeight="1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</row>
    <row r="720" ht="12.75" customHeight="1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</row>
    <row r="721" ht="12.75" customHeight="1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</row>
    <row r="722" ht="12.75" customHeight="1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</row>
    <row r="723" ht="12.75" customHeight="1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</row>
    <row r="724" ht="12.75" customHeight="1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</row>
    <row r="725" ht="12.75" customHeight="1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</row>
    <row r="726" ht="12.75" customHeight="1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</row>
    <row r="727" ht="12.75" customHeight="1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</row>
    <row r="728" ht="12.75" customHeight="1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</row>
    <row r="729" ht="12.75" customHeight="1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</row>
    <row r="730" ht="12.75" customHeight="1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</row>
    <row r="731" ht="12.75" customHeight="1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</row>
    <row r="732" ht="12.75" customHeight="1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</row>
    <row r="733" ht="12.75" customHeight="1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</row>
    <row r="734" ht="12.75" customHeight="1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</row>
    <row r="735" ht="12.75" customHeight="1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</row>
    <row r="736" ht="12.75" customHeight="1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</row>
    <row r="737" ht="12.75" customHeight="1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</row>
    <row r="738" ht="12.75" customHeight="1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</row>
    <row r="739" ht="12.75" customHeight="1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</row>
    <row r="740" ht="12.75" customHeight="1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</row>
    <row r="741" ht="12.75" customHeight="1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</row>
    <row r="742" ht="12.75" customHeight="1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</row>
    <row r="743" ht="12.75" customHeight="1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</row>
    <row r="744" ht="12.75" customHeight="1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</row>
    <row r="745" ht="12.75" customHeight="1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</row>
    <row r="746" ht="12.75" customHeight="1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</row>
    <row r="747" ht="12.75" customHeight="1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</row>
    <row r="748" ht="12.75" customHeight="1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</row>
    <row r="749" ht="12.75" customHeight="1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</row>
    <row r="750" ht="12.75" customHeight="1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</row>
    <row r="751" ht="12.75" customHeight="1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</row>
    <row r="752" ht="12.75" customHeight="1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</row>
    <row r="753" ht="12.75" customHeight="1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</row>
    <row r="754" ht="12.75" customHeight="1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</row>
    <row r="755" ht="12.75" customHeight="1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</row>
    <row r="756" ht="12.75" customHeight="1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</row>
    <row r="757" ht="12.75" customHeight="1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</row>
    <row r="758" ht="12.75" customHeight="1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</row>
    <row r="759" ht="12.75" customHeight="1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</row>
    <row r="760" ht="12.75" customHeight="1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</row>
    <row r="761" ht="12.75" customHeight="1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</row>
    <row r="762" ht="12.75" customHeight="1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</row>
    <row r="763" ht="12.75" customHeight="1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</row>
    <row r="764" ht="12.75" customHeight="1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</row>
    <row r="765" ht="12.75" customHeight="1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</row>
    <row r="766" ht="12.75" customHeight="1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</row>
    <row r="767" ht="12.75" customHeight="1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</row>
    <row r="768" ht="12.75" customHeight="1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</row>
    <row r="769" ht="12.75" customHeight="1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</row>
    <row r="770" ht="12.75" customHeight="1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</row>
    <row r="771" ht="12.75" customHeight="1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</row>
    <row r="772" ht="12.75" customHeight="1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</row>
    <row r="773" ht="12.75" customHeight="1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</row>
    <row r="774" ht="12.75" customHeight="1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</row>
    <row r="775" ht="12.75" customHeight="1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</row>
    <row r="776" ht="12.75" customHeight="1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</row>
    <row r="777" ht="12.75" customHeight="1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</row>
    <row r="778" ht="12.75" customHeight="1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</row>
    <row r="779" ht="12.75" customHeight="1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</row>
    <row r="780" ht="12.75" customHeight="1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</row>
    <row r="781" ht="12.75" customHeight="1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</row>
    <row r="782" ht="12.75" customHeight="1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</row>
    <row r="783" ht="12.75" customHeight="1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</row>
    <row r="784" ht="12.75" customHeight="1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</row>
    <row r="785" ht="12.75" customHeight="1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</row>
    <row r="786" ht="12.75" customHeight="1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</row>
    <row r="787" ht="12.75" customHeight="1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</row>
    <row r="788" ht="12.75" customHeight="1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</row>
    <row r="789" ht="12.75" customHeight="1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</row>
    <row r="790" ht="12.75" customHeight="1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</row>
    <row r="791" ht="12.75" customHeight="1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</row>
    <row r="792" ht="12.75" customHeight="1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</row>
    <row r="793" ht="12.75" customHeight="1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</row>
    <row r="794" ht="12.75" customHeight="1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</row>
    <row r="795" ht="12.75" customHeight="1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</row>
    <row r="796" ht="12.75" customHeight="1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</row>
    <row r="797" ht="12.75" customHeight="1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</row>
    <row r="798" ht="12.75" customHeight="1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</row>
    <row r="799" ht="12.75" customHeight="1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</row>
    <row r="800" ht="12.75" customHeight="1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</row>
    <row r="801" ht="12.75" customHeight="1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</row>
    <row r="802" ht="12.75" customHeight="1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</row>
    <row r="803" ht="12.75" customHeight="1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</row>
    <row r="804" ht="12.75" customHeight="1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</row>
    <row r="805" ht="12.75" customHeight="1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</row>
    <row r="806" ht="12.75" customHeight="1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</row>
    <row r="807" ht="12.75" customHeight="1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</row>
    <row r="808" ht="12.75" customHeight="1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</row>
    <row r="809" ht="12.75" customHeight="1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</row>
    <row r="810" ht="12.75" customHeight="1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</row>
    <row r="811" ht="12.75" customHeight="1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</row>
    <row r="812" ht="12.75" customHeight="1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</row>
    <row r="813" ht="12.75" customHeight="1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</row>
    <row r="814" ht="12.75" customHeight="1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</row>
    <row r="815" ht="12.75" customHeight="1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</row>
    <row r="816" ht="12.75" customHeight="1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</row>
    <row r="817" ht="12.75" customHeight="1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</row>
    <row r="818" ht="12.75" customHeight="1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</row>
    <row r="819" ht="12.75" customHeight="1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</row>
    <row r="820" ht="12.75" customHeight="1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</row>
    <row r="821" ht="12.75" customHeight="1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</row>
    <row r="822" ht="12.75" customHeight="1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</row>
    <row r="823" ht="12.75" customHeight="1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</row>
    <row r="824" ht="12.75" customHeight="1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</row>
    <row r="825" ht="12.75" customHeight="1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</row>
    <row r="826" ht="12.75" customHeight="1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</row>
    <row r="827" ht="12.75" customHeight="1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</row>
    <row r="828" ht="12.75" customHeight="1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</row>
    <row r="829" ht="12.75" customHeight="1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</row>
    <row r="830" ht="12.75" customHeight="1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</row>
    <row r="831" ht="12.75" customHeight="1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</row>
    <row r="832" ht="12.75" customHeight="1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</row>
    <row r="833" ht="12.75" customHeight="1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</row>
    <row r="834" ht="12.75" customHeight="1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</row>
    <row r="835" ht="12.75" customHeight="1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</row>
    <row r="836" ht="12.75" customHeight="1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</row>
    <row r="837" ht="12.75" customHeight="1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</row>
    <row r="838" ht="12.75" customHeight="1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</row>
    <row r="839" ht="12.75" customHeight="1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</row>
    <row r="840" ht="12.75" customHeight="1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</row>
    <row r="841" ht="12.75" customHeight="1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</row>
    <row r="842" ht="12.75" customHeight="1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</row>
    <row r="843" ht="12.75" customHeight="1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</row>
    <row r="844" ht="12.75" customHeight="1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</row>
    <row r="845" ht="12.75" customHeight="1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</row>
    <row r="846" ht="12.75" customHeight="1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</row>
    <row r="847" ht="12.75" customHeight="1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</row>
    <row r="848" ht="12.75" customHeight="1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</row>
    <row r="849" ht="12.75" customHeight="1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</row>
    <row r="850" ht="12.75" customHeight="1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</row>
    <row r="851" ht="12.75" customHeight="1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</row>
    <row r="852" ht="12.75" customHeight="1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</row>
    <row r="853" ht="12.75" customHeight="1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</row>
    <row r="854" ht="12.75" customHeight="1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</row>
    <row r="855" ht="12.75" customHeight="1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</row>
    <row r="856" ht="12.75" customHeight="1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</row>
    <row r="857" ht="12.75" customHeight="1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</row>
    <row r="858" ht="12.75" customHeight="1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</row>
    <row r="859" ht="12.75" customHeight="1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</row>
    <row r="860" ht="12.75" customHeight="1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</row>
    <row r="861" ht="12.75" customHeight="1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</row>
    <row r="862" ht="12.75" customHeight="1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</row>
    <row r="863" ht="12.75" customHeight="1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</row>
    <row r="864" ht="12.75" customHeight="1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</row>
    <row r="865" ht="12.75" customHeight="1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</row>
    <row r="866" ht="12.75" customHeight="1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</row>
    <row r="867" ht="12.75" customHeight="1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</row>
    <row r="868" ht="12.75" customHeight="1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</row>
    <row r="869" ht="12.75" customHeight="1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</row>
    <row r="870" ht="12.75" customHeight="1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</row>
    <row r="871" ht="12.75" customHeight="1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</row>
    <row r="872" ht="12.75" customHeight="1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</row>
    <row r="873" ht="12.75" customHeight="1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</row>
    <row r="874" ht="12.75" customHeight="1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</row>
    <row r="875" ht="12.75" customHeight="1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</row>
    <row r="876" ht="12.75" customHeight="1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</row>
    <row r="877" ht="12.75" customHeight="1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</row>
    <row r="878" ht="12.75" customHeight="1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</row>
    <row r="879" ht="12.75" customHeight="1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</row>
    <row r="880" ht="12.75" customHeight="1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</row>
    <row r="881" ht="12.75" customHeight="1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</row>
    <row r="882" ht="12.75" customHeight="1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</row>
    <row r="883" ht="12.75" customHeight="1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</row>
    <row r="884" ht="12.75" customHeight="1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</row>
    <row r="885" ht="12.75" customHeight="1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</row>
    <row r="886" ht="12.75" customHeight="1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</row>
    <row r="887" ht="12.75" customHeight="1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</row>
    <row r="888" ht="12.75" customHeight="1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</row>
    <row r="889" ht="12.75" customHeight="1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</row>
    <row r="890" ht="12.75" customHeight="1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</row>
    <row r="891" ht="12.75" customHeight="1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</row>
    <row r="892" ht="12.75" customHeight="1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</row>
    <row r="893" ht="12.75" customHeight="1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</row>
    <row r="894" ht="12.75" customHeight="1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</row>
    <row r="895" ht="12.75" customHeight="1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</row>
    <row r="896" ht="12.75" customHeight="1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</row>
    <row r="897" ht="12.75" customHeight="1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</row>
    <row r="898" ht="12.75" customHeight="1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</row>
    <row r="899" ht="12.75" customHeight="1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</row>
    <row r="900" ht="12.75" customHeight="1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</row>
    <row r="901" ht="12.75" customHeight="1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</row>
    <row r="902" ht="12.75" customHeight="1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</row>
    <row r="903" ht="12.75" customHeight="1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</row>
    <row r="904" ht="12.75" customHeight="1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</row>
    <row r="905" ht="12.75" customHeight="1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</row>
    <row r="906" ht="12.75" customHeight="1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</row>
    <row r="907" ht="12.75" customHeight="1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</row>
    <row r="908" ht="12.75" customHeight="1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</row>
    <row r="909" ht="12.75" customHeight="1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</row>
    <row r="910" ht="12.75" customHeight="1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</row>
    <row r="911" ht="12.75" customHeight="1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</row>
    <row r="912" ht="12.75" customHeight="1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</row>
    <row r="913" ht="12.75" customHeight="1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</row>
    <row r="914" ht="12.75" customHeight="1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</row>
    <row r="915" ht="12.75" customHeight="1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</row>
    <row r="916" ht="12.75" customHeight="1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</row>
    <row r="917" ht="12.75" customHeight="1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</row>
    <row r="918" ht="12.75" customHeight="1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</row>
    <row r="919" ht="12.75" customHeight="1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</row>
    <row r="920" ht="12.75" customHeight="1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</row>
    <row r="921" ht="12.75" customHeight="1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</row>
    <row r="922" ht="12.75" customHeight="1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</row>
    <row r="923" ht="12.75" customHeight="1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</row>
    <row r="924" ht="12.75" customHeight="1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</row>
    <row r="925" ht="12.75" customHeight="1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</row>
    <row r="926" ht="12.75" customHeight="1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</row>
    <row r="927" ht="12.75" customHeight="1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</row>
    <row r="928" ht="12.75" customHeight="1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</row>
    <row r="929" ht="12.75" customHeight="1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</row>
    <row r="930" ht="12.75" customHeight="1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</row>
    <row r="931" ht="12.75" customHeight="1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</row>
    <row r="932" ht="12.75" customHeight="1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</row>
    <row r="933" ht="12.75" customHeight="1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</row>
    <row r="934" ht="12.75" customHeight="1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</row>
    <row r="935" ht="12.75" customHeight="1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</row>
    <row r="936" ht="12.75" customHeight="1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</row>
    <row r="937" ht="12.75" customHeight="1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</row>
    <row r="938" ht="12.75" customHeight="1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</row>
    <row r="939" ht="12.75" customHeight="1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</row>
    <row r="940" ht="12.75" customHeight="1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</row>
    <row r="941" ht="12.75" customHeight="1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</row>
    <row r="942" ht="12.75" customHeight="1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</row>
    <row r="943" ht="12.75" customHeight="1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</row>
    <row r="944" ht="12.75" customHeight="1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</row>
    <row r="945" ht="12.75" customHeight="1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</row>
    <row r="946" ht="12.75" customHeight="1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</row>
    <row r="947" ht="12.75" customHeight="1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</row>
    <row r="948" ht="12.75" customHeight="1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</row>
    <row r="949" ht="12.75" customHeight="1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</row>
    <row r="950" ht="12.75" customHeight="1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</row>
    <row r="951" ht="12.75" customHeight="1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</row>
    <row r="952" ht="12.75" customHeight="1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</row>
    <row r="953" ht="12.75" customHeight="1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</row>
    <row r="954" ht="12.75" customHeight="1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</row>
    <row r="955" ht="12.75" customHeight="1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</row>
    <row r="956" ht="12.75" customHeight="1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</row>
    <row r="957" ht="12.75" customHeight="1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</row>
    <row r="958" ht="12.75" customHeight="1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</row>
    <row r="959" ht="12.75" customHeight="1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</row>
    <row r="960" ht="12.75" customHeight="1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</row>
    <row r="961" ht="12.75" customHeight="1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</row>
    <row r="962" ht="12.75" customHeight="1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</row>
    <row r="963" ht="12.75" customHeight="1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</row>
    <row r="964" ht="12.75" customHeight="1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</row>
    <row r="965" ht="12.75" customHeight="1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</row>
    <row r="966" ht="12.75" customHeight="1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</row>
    <row r="967" ht="12.75" customHeight="1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</row>
    <row r="968" ht="12.75" customHeight="1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</row>
    <row r="969" ht="12.75" customHeight="1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</row>
    <row r="970" ht="12.75" customHeight="1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</row>
    <row r="971" ht="12.75" customHeight="1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</row>
    <row r="972" ht="12.75" customHeight="1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</row>
    <row r="973" ht="12.75" customHeight="1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</row>
    <row r="974" ht="12.75" customHeight="1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</row>
    <row r="975" ht="12.75" customHeight="1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</row>
    <row r="976" ht="12.75" customHeight="1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</row>
    <row r="977" ht="12.75" customHeight="1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</row>
    <row r="978" ht="12.75" customHeight="1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</row>
    <row r="979" ht="12.75" customHeight="1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</row>
    <row r="980" ht="12.75" customHeight="1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</row>
    <row r="981" ht="12.75" customHeight="1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</row>
    <row r="982" ht="12.75" customHeight="1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</row>
    <row r="983" ht="12.75" customHeight="1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</row>
    <row r="984" ht="12.75" customHeight="1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</row>
    <row r="985" ht="12.75" customHeight="1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</row>
    <row r="986" ht="12.75" customHeight="1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</row>
    <row r="987" ht="12.75" customHeight="1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</row>
    <row r="988" ht="12.75" customHeight="1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</row>
    <row r="989" ht="12.75" customHeight="1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</row>
    <row r="990" ht="12.75" customHeight="1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</row>
    <row r="991" ht="12.75" customHeight="1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</row>
    <row r="992" ht="12.75" customHeight="1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</row>
    <row r="993" ht="12.75" customHeight="1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</row>
    <row r="994" ht="12.75" customHeight="1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</row>
    <row r="995" ht="12.75" customHeight="1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</row>
    <row r="996" ht="12.75" customHeight="1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</row>
    <row r="997" ht="12.75" customHeight="1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</row>
    <row r="998" ht="12.75" customHeight="1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</row>
    <row r="999" ht="12.75" customHeight="1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</row>
    <row r="1000" ht="12.75" customHeight="1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3.43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5"/>
      <c r="G1" s="5"/>
      <c r="H1" s="5"/>
      <c r="I1" s="5"/>
      <c r="J1" s="5"/>
    </row>
    <row r="2" ht="12.75" customHeight="1">
      <c r="A2" s="4" t="s">
        <v>99</v>
      </c>
    </row>
    <row r="3" ht="12.75" customHeight="1">
      <c r="A3" s="82"/>
      <c r="B3" s="82"/>
      <c r="C3" s="5"/>
      <c r="D3" s="5"/>
      <c r="E3" s="5"/>
      <c r="F3" s="5"/>
      <c r="G3" s="5"/>
      <c r="H3" s="5"/>
      <c r="I3" s="83"/>
      <c r="J3" s="84"/>
    </row>
    <row r="4" ht="12.75" customHeight="1">
      <c r="A4" s="9" t="s">
        <v>100</v>
      </c>
      <c r="C4" s="7" t="s">
        <v>3</v>
      </c>
      <c r="D4" s="8"/>
      <c r="E4" s="8"/>
      <c r="F4" s="5"/>
      <c r="G4" s="5"/>
      <c r="H4" s="5"/>
      <c r="I4" s="5"/>
      <c r="J4" s="5"/>
    </row>
    <row r="5" ht="12.75" customHeight="1">
      <c r="A5" s="9" t="s">
        <v>4</v>
      </c>
      <c r="C5" s="13" t="str">
        <f>'G-1'!D5</f>
        <v>CL 47 - CR 24</v>
      </c>
      <c r="D5" s="12"/>
      <c r="E5" s="12"/>
      <c r="F5" s="2"/>
      <c r="G5" s="85"/>
      <c r="H5" s="9" t="s">
        <v>6</v>
      </c>
      <c r="I5" s="86">
        <f>'G-1'!L5</f>
        <v>4724</v>
      </c>
      <c r="J5" s="8"/>
    </row>
    <row r="6" ht="12.75" customHeight="1">
      <c r="A6" s="9" t="s">
        <v>101</v>
      </c>
      <c r="C6" s="11" t="s">
        <v>10</v>
      </c>
      <c r="D6" s="12"/>
      <c r="E6" s="12"/>
      <c r="F6" s="2"/>
      <c r="G6" s="85"/>
      <c r="H6" s="9" t="s">
        <v>12</v>
      </c>
      <c r="I6" s="87">
        <f>'G-1'!S6</f>
        <v>43966</v>
      </c>
      <c r="J6" s="12"/>
    </row>
    <row r="7" ht="12.75" customHeight="1">
      <c r="A7" s="2"/>
      <c r="B7" s="2"/>
      <c r="C7" s="88"/>
      <c r="G7" s="5"/>
      <c r="H7" s="88"/>
      <c r="I7" s="89"/>
      <c r="J7" s="5"/>
    </row>
    <row r="8" ht="12.75" customHeight="1">
      <c r="A8" s="90" t="s">
        <v>102</v>
      </c>
      <c r="B8" s="91" t="s">
        <v>103</v>
      </c>
      <c r="C8" s="90" t="s">
        <v>104</v>
      </c>
      <c r="D8" s="91" t="s">
        <v>105</v>
      </c>
      <c r="E8" s="91" t="s">
        <v>17</v>
      </c>
      <c r="F8" s="90" t="s">
        <v>106</v>
      </c>
      <c r="G8" s="90" t="s">
        <v>107</v>
      </c>
      <c r="H8" s="90" t="s">
        <v>108</v>
      </c>
      <c r="I8" s="91" t="s">
        <v>109</v>
      </c>
      <c r="J8" s="92" t="s">
        <v>110</v>
      </c>
    </row>
    <row r="9" ht="12.75" customHeight="1">
      <c r="A9" s="22"/>
      <c r="B9" s="22"/>
      <c r="C9" s="22"/>
      <c r="D9" s="22"/>
      <c r="E9" s="93" t="s">
        <v>19</v>
      </c>
      <c r="F9" s="94" t="s">
        <v>18</v>
      </c>
      <c r="G9" s="94" t="s">
        <v>19</v>
      </c>
      <c r="H9" s="94" t="s">
        <v>20</v>
      </c>
      <c r="I9" s="22"/>
      <c r="J9" s="22"/>
    </row>
    <row r="10" ht="12.75" customHeight="1">
      <c r="A10" s="95" t="s">
        <v>111</v>
      </c>
      <c r="B10" s="96">
        <v>1.0</v>
      </c>
      <c r="C10" s="88"/>
      <c r="D10" s="97" t="s">
        <v>112</v>
      </c>
      <c r="E10" s="44">
        <v>0.0</v>
      </c>
      <c r="F10" s="44"/>
      <c r="G10" s="44"/>
      <c r="H10" s="44"/>
      <c r="I10" s="44">
        <f t="shared" ref="I10:I45" si="1">E10</f>
        <v>0</v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113</v>
      </c>
      <c r="D11" s="100" t="s">
        <v>114</v>
      </c>
      <c r="E11" s="101">
        <v>9.0</v>
      </c>
      <c r="F11" s="101"/>
      <c r="G11" s="101"/>
      <c r="H11" s="101"/>
      <c r="I11" s="44">
        <f t="shared" si="1"/>
        <v>9</v>
      </c>
      <c r="J11" s="102">
        <f>IF(I11=0,"0,00",I11/SUM(I10:I12)*100)</f>
        <v>100</v>
      </c>
    </row>
    <row r="12" ht="12.75" customHeight="1">
      <c r="A12" s="99"/>
      <c r="B12" s="99"/>
      <c r="C12" s="103" t="s">
        <v>115</v>
      </c>
      <c r="D12" s="104" t="s">
        <v>116</v>
      </c>
      <c r="E12" s="43">
        <v>0.0</v>
      </c>
      <c r="F12" s="43"/>
      <c r="G12" s="43"/>
      <c r="H12" s="43"/>
      <c r="I12" s="44">
        <f t="shared" si="1"/>
        <v>0</v>
      </c>
      <c r="J12" s="105" t="str">
        <f>IF(I12=0,"0,00",I12/SUM(I10:I12)*100)</f>
        <v>0,00</v>
      </c>
    </row>
    <row r="13" ht="12.75" customHeight="1">
      <c r="A13" s="99"/>
      <c r="B13" s="99"/>
      <c r="C13" s="106"/>
      <c r="D13" s="97" t="s">
        <v>112</v>
      </c>
      <c r="E13" s="44">
        <v>0.0</v>
      </c>
      <c r="F13" s="44"/>
      <c r="G13" s="44"/>
      <c r="H13" s="44"/>
      <c r="I13" s="44">
        <f t="shared" si="1"/>
        <v>0</v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117</v>
      </c>
      <c r="D14" s="100" t="s">
        <v>114</v>
      </c>
      <c r="E14" s="101">
        <v>17.0</v>
      </c>
      <c r="F14" s="101"/>
      <c r="G14" s="101"/>
      <c r="H14" s="101"/>
      <c r="I14" s="44">
        <f t="shared" si="1"/>
        <v>17</v>
      </c>
      <c r="J14" s="102">
        <f>IF(I14=0,"0,00",I14/SUM(I13:I15)*100)</f>
        <v>100</v>
      </c>
    </row>
    <row r="15" ht="12.75" customHeight="1">
      <c r="A15" s="99"/>
      <c r="B15" s="99"/>
      <c r="C15" s="103" t="s">
        <v>65</v>
      </c>
      <c r="D15" s="104" t="s">
        <v>116</v>
      </c>
      <c r="E15" s="43">
        <v>0.0</v>
      </c>
      <c r="F15" s="43"/>
      <c r="G15" s="43"/>
      <c r="H15" s="43"/>
      <c r="I15" s="44">
        <f t="shared" si="1"/>
        <v>0</v>
      </c>
      <c r="J15" s="105" t="str">
        <f>IF(I15=0,"0,00",I15/SUM(I13:I15)*100)</f>
        <v>0,00</v>
      </c>
    </row>
    <row r="16" ht="12.75" customHeight="1">
      <c r="A16" s="99"/>
      <c r="B16" s="99"/>
      <c r="C16" s="106"/>
      <c r="D16" s="97" t="s">
        <v>112</v>
      </c>
      <c r="E16" s="44">
        <v>0.0</v>
      </c>
      <c r="F16" s="44"/>
      <c r="G16" s="44"/>
      <c r="H16" s="44"/>
      <c r="I16" s="44">
        <f t="shared" si="1"/>
        <v>0</v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118</v>
      </c>
      <c r="D17" s="100" t="s">
        <v>114</v>
      </c>
      <c r="E17" s="101">
        <v>19.0</v>
      </c>
      <c r="F17" s="101"/>
      <c r="G17" s="101"/>
      <c r="H17" s="101"/>
      <c r="I17" s="44">
        <f t="shared" si="1"/>
        <v>19</v>
      </c>
      <c r="J17" s="102">
        <f>IF(I17=0,"0,00",I17/SUM(I16:I18)*100)</f>
        <v>100</v>
      </c>
    </row>
    <row r="18" ht="12.75" customHeight="1">
      <c r="A18" s="22"/>
      <c r="B18" s="22"/>
      <c r="C18" s="107" t="s">
        <v>66</v>
      </c>
      <c r="D18" s="104" t="s">
        <v>116</v>
      </c>
      <c r="E18" s="43">
        <v>0.0</v>
      </c>
      <c r="F18" s="43"/>
      <c r="G18" s="43"/>
      <c r="H18" s="43"/>
      <c r="I18" s="44">
        <f t="shared" si="1"/>
        <v>0</v>
      </c>
      <c r="J18" s="105" t="str">
        <f>IF(I18=0,"0,00",I18/SUM(I16:I18)*100)</f>
        <v>0,00</v>
      </c>
    </row>
    <row r="19" ht="12.75" customHeight="1">
      <c r="A19" s="95" t="s">
        <v>119</v>
      </c>
      <c r="B19" s="96">
        <v>1.0</v>
      </c>
      <c r="C19" s="108"/>
      <c r="D19" s="97" t="s">
        <v>112</v>
      </c>
      <c r="E19" s="44">
        <v>0.0</v>
      </c>
      <c r="F19" s="44"/>
      <c r="G19" s="44"/>
      <c r="H19" s="44"/>
      <c r="I19" s="44">
        <f t="shared" si="1"/>
        <v>0</v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113</v>
      </c>
      <c r="D20" s="100" t="s">
        <v>114</v>
      </c>
      <c r="E20" s="101">
        <v>14.0</v>
      </c>
      <c r="F20" s="101"/>
      <c r="G20" s="101"/>
      <c r="H20" s="101"/>
      <c r="I20" s="44">
        <f t="shared" si="1"/>
        <v>14</v>
      </c>
      <c r="J20" s="102">
        <f>IF(I20=0,"0,00",I20/SUM(I19:I21)*100)</f>
        <v>93.33333333</v>
      </c>
    </row>
    <row r="21" ht="12.75" customHeight="1">
      <c r="A21" s="99"/>
      <c r="B21" s="99"/>
      <c r="C21" s="103" t="s">
        <v>120</v>
      </c>
      <c r="D21" s="104" t="s">
        <v>116</v>
      </c>
      <c r="E21" s="43">
        <v>1.0</v>
      </c>
      <c r="F21" s="43"/>
      <c r="G21" s="43"/>
      <c r="H21" s="43"/>
      <c r="I21" s="44">
        <f t="shared" si="1"/>
        <v>1</v>
      </c>
      <c r="J21" s="105">
        <f>IF(I21=0,"0,00",I21/SUM(I19:I21)*100)</f>
        <v>6.666666667</v>
      </c>
    </row>
    <row r="22" ht="12.75" customHeight="1">
      <c r="A22" s="99"/>
      <c r="B22" s="99"/>
      <c r="C22" s="106"/>
      <c r="D22" s="97" t="s">
        <v>112</v>
      </c>
      <c r="E22" s="44">
        <v>0.0</v>
      </c>
      <c r="F22" s="44"/>
      <c r="G22" s="44"/>
      <c r="H22" s="44"/>
      <c r="I22" s="44">
        <f t="shared" si="1"/>
        <v>0</v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117</v>
      </c>
      <c r="D23" s="100" t="s">
        <v>114</v>
      </c>
      <c r="E23" s="101">
        <v>4.0</v>
      </c>
      <c r="F23" s="101"/>
      <c r="G23" s="101"/>
      <c r="H23" s="101"/>
      <c r="I23" s="44">
        <f t="shared" si="1"/>
        <v>4</v>
      </c>
      <c r="J23" s="102">
        <f>IF(I23=0,"0,00",I23/SUM(I22:I24)*100)</f>
        <v>80</v>
      </c>
    </row>
    <row r="24" ht="12.75" customHeight="1">
      <c r="A24" s="99"/>
      <c r="B24" s="99"/>
      <c r="C24" s="103" t="s">
        <v>71</v>
      </c>
      <c r="D24" s="104" t="s">
        <v>116</v>
      </c>
      <c r="E24" s="43">
        <v>1.0</v>
      </c>
      <c r="F24" s="43"/>
      <c r="G24" s="43"/>
      <c r="H24" s="43"/>
      <c r="I24" s="44">
        <f t="shared" si="1"/>
        <v>1</v>
      </c>
      <c r="J24" s="105">
        <f>IF(I24=0,"0,00",I24/SUM(I22:I24)*100)</f>
        <v>20</v>
      </c>
    </row>
    <row r="25" ht="12.75" customHeight="1">
      <c r="A25" s="99"/>
      <c r="B25" s="99"/>
      <c r="C25" s="106"/>
      <c r="D25" s="97" t="s">
        <v>112</v>
      </c>
      <c r="E25" s="44">
        <v>0.0</v>
      </c>
      <c r="F25" s="44"/>
      <c r="G25" s="44"/>
      <c r="H25" s="44"/>
      <c r="I25" s="44">
        <f t="shared" si="1"/>
        <v>0</v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118</v>
      </c>
      <c r="D26" s="100" t="s">
        <v>114</v>
      </c>
      <c r="E26" s="101">
        <v>12.0</v>
      </c>
      <c r="F26" s="101"/>
      <c r="G26" s="101"/>
      <c r="H26" s="101"/>
      <c r="I26" s="44">
        <f t="shared" si="1"/>
        <v>12</v>
      </c>
      <c r="J26" s="102">
        <f>IF(I26=0,"0,00",I26/SUM(I25:I27)*100)</f>
        <v>85.71428571</v>
      </c>
    </row>
    <row r="27" ht="12.75" customHeight="1">
      <c r="A27" s="22"/>
      <c r="B27" s="22"/>
      <c r="C27" s="107" t="s">
        <v>66</v>
      </c>
      <c r="D27" s="104" t="s">
        <v>116</v>
      </c>
      <c r="E27" s="43">
        <v>2.0</v>
      </c>
      <c r="F27" s="43"/>
      <c r="G27" s="43"/>
      <c r="H27" s="43"/>
      <c r="I27" s="44">
        <f t="shared" si="1"/>
        <v>2</v>
      </c>
      <c r="J27" s="105">
        <f>IF(I27=0,"0,00",I27/SUM(I25:I27)*100)</f>
        <v>14.28571429</v>
      </c>
    </row>
    <row r="28" ht="12.75" customHeight="1">
      <c r="A28" s="95" t="s">
        <v>121</v>
      </c>
      <c r="B28" s="96">
        <v>1.0</v>
      </c>
      <c r="C28" s="108"/>
      <c r="D28" s="97" t="s">
        <v>112</v>
      </c>
      <c r="E28" s="44">
        <v>0.0</v>
      </c>
      <c r="F28" s="44"/>
      <c r="G28" s="44"/>
      <c r="H28" s="44"/>
      <c r="I28" s="44">
        <f t="shared" si="1"/>
        <v>0</v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113</v>
      </c>
      <c r="D29" s="100" t="s">
        <v>114</v>
      </c>
      <c r="E29" s="101">
        <v>10.0</v>
      </c>
      <c r="F29" s="101"/>
      <c r="G29" s="101"/>
      <c r="H29" s="101"/>
      <c r="I29" s="44">
        <f t="shared" si="1"/>
        <v>10</v>
      </c>
      <c r="J29" s="102">
        <f>IF(I29=0,"0,00",I29/SUM(I28:I30)*100)</f>
        <v>100</v>
      </c>
    </row>
    <row r="30" ht="12.75" customHeight="1">
      <c r="A30" s="99"/>
      <c r="B30" s="99"/>
      <c r="C30" s="103" t="s">
        <v>120</v>
      </c>
      <c r="D30" s="104" t="s">
        <v>116</v>
      </c>
      <c r="E30" s="43">
        <v>0.0</v>
      </c>
      <c r="F30" s="43"/>
      <c r="G30" s="43"/>
      <c r="H30" s="43"/>
      <c r="I30" s="44">
        <f t="shared" si="1"/>
        <v>0</v>
      </c>
      <c r="J30" s="105" t="str">
        <f>IF(I30=0,"0,00",I30/SUM(I28:I30)*100)</f>
        <v>0,00</v>
      </c>
    </row>
    <row r="31" ht="12.75" customHeight="1">
      <c r="A31" s="99"/>
      <c r="B31" s="99"/>
      <c r="C31" s="106"/>
      <c r="D31" s="97" t="s">
        <v>112</v>
      </c>
      <c r="E31" s="44">
        <v>0.0</v>
      </c>
      <c r="F31" s="44"/>
      <c r="G31" s="44"/>
      <c r="H31" s="44"/>
      <c r="I31" s="44">
        <f t="shared" si="1"/>
        <v>0</v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117</v>
      </c>
      <c r="D32" s="100" t="s">
        <v>114</v>
      </c>
      <c r="E32" s="101">
        <v>5.0</v>
      </c>
      <c r="F32" s="101"/>
      <c r="G32" s="101"/>
      <c r="H32" s="101"/>
      <c r="I32" s="44">
        <f t="shared" si="1"/>
        <v>5</v>
      </c>
      <c r="J32" s="102">
        <f>IF(I32=0,"0,00",I32/SUM(I31:I33)*100)</f>
        <v>83.33333333</v>
      </c>
    </row>
    <row r="33" ht="12.75" customHeight="1">
      <c r="A33" s="99"/>
      <c r="B33" s="99"/>
      <c r="C33" s="103" t="s">
        <v>96</v>
      </c>
      <c r="D33" s="104" t="s">
        <v>116</v>
      </c>
      <c r="E33" s="43">
        <v>1.0</v>
      </c>
      <c r="F33" s="43"/>
      <c r="G33" s="43"/>
      <c r="H33" s="43"/>
      <c r="I33" s="44">
        <f t="shared" si="1"/>
        <v>1</v>
      </c>
      <c r="J33" s="105">
        <f>IF(I33=0,"0,00",I33/SUM(I31:I33)*100)</f>
        <v>16.66666667</v>
      </c>
    </row>
    <row r="34" ht="12.75" customHeight="1">
      <c r="A34" s="99"/>
      <c r="B34" s="99"/>
      <c r="C34" s="106"/>
      <c r="D34" s="97" t="s">
        <v>112</v>
      </c>
      <c r="E34" s="44">
        <v>0.0</v>
      </c>
      <c r="F34" s="44"/>
      <c r="G34" s="44"/>
      <c r="H34" s="44"/>
      <c r="I34" s="44">
        <f t="shared" si="1"/>
        <v>0</v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118</v>
      </c>
      <c r="D35" s="100" t="s">
        <v>114</v>
      </c>
      <c r="E35" s="101">
        <v>2.0</v>
      </c>
      <c r="F35" s="101"/>
      <c r="G35" s="101"/>
      <c r="H35" s="101"/>
      <c r="I35" s="44">
        <f t="shared" si="1"/>
        <v>2</v>
      </c>
      <c r="J35" s="102">
        <f>IF(I35=0,"0,00",I35/SUM(I34:I36)*100)</f>
        <v>66.66666667</v>
      </c>
    </row>
    <row r="36" ht="12.75" customHeight="1">
      <c r="A36" s="22"/>
      <c r="B36" s="22"/>
      <c r="C36" s="107" t="s">
        <v>66</v>
      </c>
      <c r="D36" s="104" t="s">
        <v>116</v>
      </c>
      <c r="E36" s="43">
        <v>1.0</v>
      </c>
      <c r="F36" s="43"/>
      <c r="G36" s="43"/>
      <c r="H36" s="43"/>
      <c r="I36" s="44">
        <f t="shared" si="1"/>
        <v>1</v>
      </c>
      <c r="J36" s="105">
        <f>IF(I36=0,"0,00",I36/SUM(I34:I36)*100)</f>
        <v>33.33333333</v>
      </c>
    </row>
    <row r="37" ht="12.75" customHeight="1">
      <c r="A37" s="95" t="s">
        <v>122</v>
      </c>
      <c r="B37" s="96"/>
      <c r="C37" s="108"/>
      <c r="D37" s="97" t="s">
        <v>112</v>
      </c>
      <c r="E37" s="109">
        <v>0.0</v>
      </c>
      <c r="F37" s="109">
        <v>0.0</v>
      </c>
      <c r="G37" s="109">
        <v>0.0</v>
      </c>
      <c r="H37" s="109">
        <v>0.0</v>
      </c>
      <c r="I37" s="44">
        <f t="shared" si="1"/>
        <v>0</v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113</v>
      </c>
      <c r="D38" s="100" t="s">
        <v>114</v>
      </c>
      <c r="E38" s="110">
        <v>0.0</v>
      </c>
      <c r="F38" s="110">
        <v>0.0</v>
      </c>
      <c r="G38" s="110">
        <v>0.0</v>
      </c>
      <c r="H38" s="110">
        <v>0.0</v>
      </c>
      <c r="I38" s="44">
        <f t="shared" si="1"/>
        <v>0</v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123</v>
      </c>
      <c r="D39" s="104" t="s">
        <v>116</v>
      </c>
      <c r="E39" s="111">
        <v>0.0</v>
      </c>
      <c r="F39" s="111">
        <v>0.0</v>
      </c>
      <c r="G39" s="111">
        <v>0.0</v>
      </c>
      <c r="H39" s="111">
        <v>0.0</v>
      </c>
      <c r="I39" s="44">
        <f t="shared" si="1"/>
        <v>0</v>
      </c>
      <c r="J39" s="105" t="str">
        <f>IF(I39=0,"0,00",I39/SUM(I37:I39)*100)</f>
        <v>0,00</v>
      </c>
    </row>
    <row r="40" ht="12.75" customHeight="1">
      <c r="A40" s="99"/>
      <c r="B40" s="99"/>
      <c r="C40" s="106"/>
      <c r="D40" s="97" t="s">
        <v>112</v>
      </c>
      <c r="E40" s="109">
        <v>0.0</v>
      </c>
      <c r="F40" s="109">
        <v>0.0</v>
      </c>
      <c r="G40" s="109">
        <v>0.0</v>
      </c>
      <c r="H40" s="109">
        <v>0.0</v>
      </c>
      <c r="I40" s="44">
        <f t="shared" si="1"/>
        <v>0</v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117</v>
      </c>
      <c r="D41" s="100" t="s">
        <v>114</v>
      </c>
      <c r="E41" s="110">
        <v>0.0</v>
      </c>
      <c r="F41" s="110">
        <v>0.0</v>
      </c>
      <c r="G41" s="110">
        <v>0.0</v>
      </c>
      <c r="H41" s="110">
        <v>0.0</v>
      </c>
      <c r="I41" s="44">
        <f t="shared" si="1"/>
        <v>0</v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124</v>
      </c>
      <c r="D42" s="104" t="s">
        <v>116</v>
      </c>
      <c r="E42" s="111">
        <v>0.0</v>
      </c>
      <c r="F42" s="111">
        <v>0.0</v>
      </c>
      <c r="G42" s="111">
        <v>0.0</v>
      </c>
      <c r="H42" s="111">
        <v>0.0</v>
      </c>
      <c r="I42" s="44">
        <f t="shared" si="1"/>
        <v>0</v>
      </c>
      <c r="J42" s="105" t="str">
        <f>IF(I42=0,"0,00",I42/SUM(I40:I42)*100)</f>
        <v>0,00</v>
      </c>
    </row>
    <row r="43" ht="12.75" customHeight="1">
      <c r="A43" s="99"/>
      <c r="B43" s="99"/>
      <c r="C43" s="106"/>
      <c r="D43" s="97" t="s">
        <v>112</v>
      </c>
      <c r="E43" s="109">
        <v>0.0</v>
      </c>
      <c r="F43" s="109">
        <v>0.0</v>
      </c>
      <c r="G43" s="109">
        <v>0.0</v>
      </c>
      <c r="H43" s="109">
        <v>0.0</v>
      </c>
      <c r="I43" s="44">
        <f t="shared" si="1"/>
        <v>0</v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118</v>
      </c>
      <c r="D44" s="100" t="s">
        <v>114</v>
      </c>
      <c r="E44" s="110">
        <v>0.0</v>
      </c>
      <c r="F44" s="110">
        <v>0.0</v>
      </c>
      <c r="G44" s="110">
        <v>0.0</v>
      </c>
      <c r="H44" s="110">
        <v>0.0</v>
      </c>
      <c r="I44" s="44">
        <f t="shared" si="1"/>
        <v>0</v>
      </c>
      <c r="J44" s="102" t="str">
        <f>IF(I44=0,"0,00",I44/SUM(I43:I45)*100)</f>
        <v>0,00</v>
      </c>
    </row>
    <row r="45" ht="12.75" customHeight="1">
      <c r="A45" s="22"/>
      <c r="B45" s="22"/>
      <c r="C45" s="107" t="s">
        <v>125</v>
      </c>
      <c r="D45" s="104" t="s">
        <v>116</v>
      </c>
      <c r="E45" s="112">
        <v>0.0</v>
      </c>
      <c r="F45" s="112">
        <v>0.0</v>
      </c>
      <c r="G45" s="112">
        <v>0.0</v>
      </c>
      <c r="H45" s="112">
        <v>0.0</v>
      </c>
      <c r="I45" s="44">
        <f t="shared" si="1"/>
        <v>0</v>
      </c>
      <c r="J45" s="105" t="str">
        <f>IF(I45=0,"0,00",I45/SUM(I43:I45)*100)</f>
        <v>0,00</v>
      </c>
    </row>
    <row r="46" ht="12.75" customHeight="1">
      <c r="A46" s="113"/>
      <c r="B46" s="6"/>
      <c r="C46" s="114"/>
      <c r="D46" s="17"/>
      <c r="E46" s="17"/>
      <c r="F46" s="115"/>
      <c r="G46" s="115"/>
      <c r="H46" s="115"/>
      <c r="I46" s="115"/>
      <c r="J46" s="116"/>
    </row>
    <row r="47" ht="12.75" customHeight="1">
      <c r="A47" s="66" t="s">
        <v>67</v>
      </c>
      <c r="B47" s="66"/>
      <c r="C47" s="117"/>
      <c r="D47" s="117"/>
      <c r="E47" s="117"/>
      <c r="F47" s="117"/>
      <c r="G47" s="118"/>
      <c r="H47" s="118"/>
      <c r="I47" s="118"/>
      <c r="J47" s="118"/>
    </row>
    <row r="48" ht="12.75" customHeight="1">
      <c r="A48" s="67"/>
      <c r="B48" s="67"/>
      <c r="C48" s="67"/>
      <c r="D48" s="67"/>
      <c r="E48" s="67"/>
      <c r="F48" s="67"/>
      <c r="G48" s="119"/>
      <c r="H48" s="119"/>
      <c r="I48" s="119"/>
      <c r="J48" s="119"/>
    </row>
    <row r="49" ht="12.75" customHeight="1">
      <c r="A49" s="67"/>
      <c r="B49" s="67"/>
      <c r="C49" s="67"/>
      <c r="D49" s="67"/>
      <c r="E49" s="67"/>
      <c r="F49" s="67"/>
      <c r="G49" s="119"/>
      <c r="H49" s="119"/>
      <c r="I49" s="119"/>
      <c r="J49" s="119"/>
    </row>
    <row r="50" ht="12.75" customHeight="1">
      <c r="A50" s="120"/>
      <c r="B50" s="120"/>
      <c r="C50" s="120"/>
      <c r="D50" s="120"/>
      <c r="E50" s="120"/>
      <c r="F50" s="120"/>
      <c r="G50" s="120"/>
      <c r="H50" s="120"/>
      <c r="I50" s="120"/>
      <c r="J50" s="120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6" width="4.57"/>
    <col customWidth="1" min="7" max="7" width="5.57"/>
    <col customWidth="1" min="8" max="8" width="4.71"/>
    <col customWidth="1" min="9" max="11" width="4.57"/>
    <col customWidth="1" min="12" max="12" width="3.14"/>
    <col customWidth="1" min="13" max="20" width="4.71"/>
    <col customWidth="1" min="21" max="21" width="5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1"/>
      <c r="B1" s="122"/>
      <c r="C1" s="122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</row>
    <row r="2" ht="12.75" customHeight="1">
      <c r="A2" s="123"/>
      <c r="B2" s="123"/>
      <c r="C2" s="123"/>
      <c r="D2" s="123"/>
      <c r="E2" s="123"/>
      <c r="F2" s="123"/>
      <c r="G2" s="123"/>
      <c r="H2" s="123"/>
      <c r="I2" s="121"/>
      <c r="J2" s="121"/>
      <c r="K2" s="121"/>
      <c r="L2" s="121"/>
      <c r="M2" s="124" t="s">
        <v>126</v>
      </c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</row>
    <row r="3" ht="12.75" customHeight="1">
      <c r="A3" s="123"/>
      <c r="B3" s="123"/>
      <c r="C3" s="123"/>
      <c r="D3" s="123"/>
      <c r="E3" s="123"/>
      <c r="F3" s="123"/>
      <c r="G3" s="123"/>
      <c r="H3" s="123"/>
      <c r="I3" s="121"/>
      <c r="J3" s="121"/>
      <c r="K3" s="121"/>
      <c r="L3" s="121"/>
      <c r="M3" s="124" t="s">
        <v>127</v>
      </c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</row>
    <row r="4" ht="12.75" customHeight="1">
      <c r="A4" s="123"/>
      <c r="B4" s="123"/>
      <c r="C4" s="123"/>
      <c r="D4" s="123"/>
      <c r="E4" s="123"/>
      <c r="F4" s="123"/>
      <c r="G4" s="123"/>
      <c r="H4" s="123"/>
      <c r="I4" s="121"/>
      <c r="J4" s="121"/>
      <c r="K4" s="121"/>
      <c r="L4" s="121"/>
      <c r="M4" s="124" t="s">
        <v>128</v>
      </c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</row>
    <row r="5" ht="12.7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</row>
    <row r="6" ht="12.75" customHeight="1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</row>
    <row r="7" ht="12.75" customHeight="1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</row>
    <row r="8" ht="12.75" customHeight="1">
      <c r="A8" s="125" t="s">
        <v>129</v>
      </c>
      <c r="C8" s="126" t="s">
        <v>130</v>
      </c>
      <c r="D8" s="8"/>
      <c r="E8" s="8"/>
      <c r="F8" s="8"/>
      <c r="G8" s="8"/>
      <c r="H8" s="8"/>
      <c r="I8" s="121"/>
      <c r="J8" s="121"/>
      <c r="K8" s="121"/>
      <c r="L8" s="125" t="s">
        <v>131</v>
      </c>
      <c r="O8" s="126" t="str">
        <f>'G-1'!D5</f>
        <v>CL 47 - CR 24</v>
      </c>
      <c r="P8" s="8"/>
      <c r="Q8" s="8"/>
      <c r="R8" s="8"/>
      <c r="S8" s="8"/>
      <c r="T8" s="121"/>
      <c r="U8" s="121"/>
      <c r="V8" s="125" t="s">
        <v>132</v>
      </c>
      <c r="Y8" s="126">
        <f>'G-1'!L5</f>
        <v>4724</v>
      </c>
      <c r="Z8" s="8"/>
      <c r="AA8" s="8"/>
      <c r="AB8" s="121"/>
      <c r="AC8" s="121"/>
      <c r="AD8" s="121"/>
      <c r="AE8" s="121"/>
      <c r="AF8" s="121"/>
      <c r="AG8" s="121"/>
      <c r="AH8" s="125" t="s">
        <v>133</v>
      </c>
      <c r="AJ8" s="127">
        <f>'G-1'!S6</f>
        <v>43966</v>
      </c>
      <c r="AK8" s="8"/>
      <c r="AL8" s="8"/>
      <c r="AM8" s="8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</row>
    <row r="9" ht="12.7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</row>
    <row r="10" ht="12.75" customHeight="1">
      <c r="A10" s="121"/>
      <c r="B10" s="121"/>
      <c r="C10" s="121"/>
      <c r="D10" s="128" t="s">
        <v>134</v>
      </c>
      <c r="E10" s="8"/>
      <c r="F10" s="8"/>
      <c r="G10" s="8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8" t="s">
        <v>135</v>
      </c>
      <c r="T10" s="8"/>
      <c r="U10" s="8"/>
      <c r="V10" s="8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8" t="s">
        <v>62</v>
      </c>
      <c r="AI10" s="8"/>
      <c r="AJ10" s="8"/>
      <c r="AK10" s="8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</row>
    <row r="11" ht="16.5" customHeight="1">
      <c r="A11" s="129" t="s">
        <v>136</v>
      </c>
      <c r="B11" s="130">
        <v>0.3229166666666667</v>
      </c>
      <c r="C11" s="130">
        <v>0.3333333333333333</v>
      </c>
      <c r="D11" s="130">
        <v>0.34375</v>
      </c>
      <c r="E11" s="130">
        <v>0.3541666666666667</v>
      </c>
      <c r="F11" s="130">
        <v>0.3645833333333333</v>
      </c>
      <c r="G11" s="130">
        <v>0.375</v>
      </c>
      <c r="H11" s="130">
        <v>0.3854166666666667</v>
      </c>
      <c r="I11" s="130">
        <v>0.3958333333333333</v>
      </c>
      <c r="J11" s="130">
        <v>0.40625</v>
      </c>
      <c r="K11" s="130">
        <v>0.4166666666666667</v>
      </c>
      <c r="L11" s="121"/>
      <c r="M11" s="130">
        <v>0.46875</v>
      </c>
      <c r="N11" s="130">
        <v>0.4791666666666667</v>
      </c>
      <c r="O11" s="130">
        <v>0.4895833333333333</v>
      </c>
      <c r="P11" s="130">
        <v>0.5</v>
      </c>
      <c r="Q11" s="130">
        <v>0.5104166666666666</v>
      </c>
      <c r="R11" s="130">
        <v>0.5208333333333334</v>
      </c>
      <c r="S11" s="130">
        <v>0.53125</v>
      </c>
      <c r="T11" s="130">
        <v>0.5416666666666666</v>
      </c>
      <c r="U11" s="130">
        <v>0.5520833333333334</v>
      </c>
      <c r="V11" s="130">
        <v>0.5625</v>
      </c>
      <c r="W11" s="130">
        <v>0.5729166666666666</v>
      </c>
      <c r="X11" s="130">
        <v>0.5833333333333334</v>
      </c>
      <c r="Y11" s="130">
        <v>0.59375</v>
      </c>
      <c r="Z11" s="130">
        <v>0.6041666666666666</v>
      </c>
      <c r="AA11" s="130">
        <v>0.6145833333333334</v>
      </c>
      <c r="AB11" s="130">
        <v>0.625</v>
      </c>
      <c r="AC11" s="121"/>
      <c r="AD11" s="130">
        <v>0.6770833333333334</v>
      </c>
      <c r="AE11" s="130">
        <v>0.6875</v>
      </c>
      <c r="AF11" s="130">
        <v>0.6979166666666666</v>
      </c>
      <c r="AG11" s="130">
        <v>0.7083333333333334</v>
      </c>
      <c r="AH11" s="130">
        <v>0.71875</v>
      </c>
      <c r="AI11" s="130">
        <v>0.7291666666666666</v>
      </c>
      <c r="AJ11" s="130">
        <v>0.7395833333333334</v>
      </c>
      <c r="AK11" s="130">
        <v>0.75</v>
      </c>
      <c r="AL11" s="130">
        <v>0.7604166666666666</v>
      </c>
      <c r="AM11" s="130">
        <v>0.7708333333333334</v>
      </c>
      <c r="AN11" s="130">
        <v>0.78125</v>
      </c>
      <c r="AO11" s="130">
        <v>0.7916666666666666</v>
      </c>
      <c r="AP11" s="131"/>
      <c r="AQ11" s="121"/>
      <c r="AR11" s="130">
        <v>0.3229166666666667</v>
      </c>
      <c r="AS11" s="130">
        <v>0.3333333333333333</v>
      </c>
      <c r="AT11" s="130">
        <v>0.34375</v>
      </c>
      <c r="AU11" s="130">
        <v>0.3541666666666667</v>
      </c>
      <c r="AV11" s="130">
        <v>0.3645833333333333</v>
      </c>
      <c r="AW11" s="130">
        <v>0.375</v>
      </c>
      <c r="AX11" s="130">
        <v>0.3854166666666667</v>
      </c>
      <c r="AY11" s="130">
        <v>0.3958333333333333</v>
      </c>
      <c r="AZ11" s="130">
        <v>0.40625</v>
      </c>
      <c r="BA11" s="130">
        <v>0.4166666666666667</v>
      </c>
      <c r="BB11" s="130">
        <v>0.46875</v>
      </c>
      <c r="BC11" s="130">
        <v>0.4791666666666667</v>
      </c>
      <c r="BD11" s="130">
        <v>0.4895833333333333</v>
      </c>
      <c r="BE11" s="130">
        <v>0.5</v>
      </c>
      <c r="BF11" s="130">
        <v>0.5104166666666666</v>
      </c>
      <c r="BG11" s="130">
        <v>0.5208333333333334</v>
      </c>
      <c r="BH11" s="130">
        <v>0.53125</v>
      </c>
      <c r="BI11" s="130">
        <v>0.5416666666666666</v>
      </c>
      <c r="BJ11" s="130">
        <v>0.5520833333333334</v>
      </c>
      <c r="BK11" s="130">
        <v>0.5625</v>
      </c>
      <c r="BL11" s="130">
        <v>0.5729166666666666</v>
      </c>
      <c r="BM11" s="130">
        <v>0.5833333333333334</v>
      </c>
      <c r="BN11" s="130">
        <v>0.59375</v>
      </c>
      <c r="BO11" s="130">
        <v>0.6041666666666666</v>
      </c>
      <c r="BP11" s="130">
        <v>0.6145833333333334</v>
      </c>
      <c r="BQ11" s="130">
        <v>0.625</v>
      </c>
      <c r="BR11" s="130">
        <v>0.6770833333333334</v>
      </c>
      <c r="BS11" s="130">
        <v>0.6875</v>
      </c>
      <c r="BT11" s="130">
        <v>0.6979166666666666</v>
      </c>
      <c r="BU11" s="130">
        <v>0.7083333333333334</v>
      </c>
      <c r="BV11" s="130">
        <v>0.71875</v>
      </c>
      <c r="BW11" s="130">
        <v>0.7291666666666666</v>
      </c>
      <c r="BX11" s="130">
        <v>0.7395833333333334</v>
      </c>
      <c r="BY11" s="130">
        <v>0.75</v>
      </c>
      <c r="BZ11" s="130">
        <v>0.7604166666666666</v>
      </c>
      <c r="CA11" s="130">
        <v>0.7708333333333334</v>
      </c>
      <c r="CB11" s="130">
        <v>0.78125</v>
      </c>
      <c r="CC11" s="130">
        <v>0.7916666666666666</v>
      </c>
    </row>
    <row r="12" ht="12.75" customHeight="1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32" t="s">
        <v>137</v>
      </c>
      <c r="U12" s="12"/>
      <c r="V12" s="133">
        <v>1.0</v>
      </c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9"/>
      <c r="AS12" s="129"/>
      <c r="AT12" s="129"/>
      <c r="AU12" s="134">
        <f t="shared" ref="AU12:BA12" si="1">E14</f>
        <v>2</v>
      </c>
      <c r="AV12" s="134">
        <f t="shared" si="1"/>
        <v>3</v>
      </c>
      <c r="AW12" s="134">
        <f t="shared" si="1"/>
        <v>6</v>
      </c>
      <c r="AX12" s="134">
        <f t="shared" si="1"/>
        <v>9</v>
      </c>
      <c r="AY12" s="134">
        <f t="shared" si="1"/>
        <v>9</v>
      </c>
      <c r="AZ12" s="134">
        <f t="shared" si="1"/>
        <v>7</v>
      </c>
      <c r="BA12" s="134">
        <f t="shared" si="1"/>
        <v>6</v>
      </c>
      <c r="BB12" s="129"/>
      <c r="BC12" s="129"/>
      <c r="BD12" s="129"/>
      <c r="BE12" s="134">
        <f t="shared" ref="BE12:BQ12" si="2">P14</f>
        <v>8</v>
      </c>
      <c r="BF12" s="134">
        <f t="shared" si="2"/>
        <v>11</v>
      </c>
      <c r="BG12" s="134">
        <f t="shared" si="2"/>
        <v>14</v>
      </c>
      <c r="BH12" s="134">
        <f t="shared" si="2"/>
        <v>16</v>
      </c>
      <c r="BI12" s="134">
        <f t="shared" si="2"/>
        <v>17</v>
      </c>
      <c r="BJ12" s="134">
        <f t="shared" si="2"/>
        <v>14</v>
      </c>
      <c r="BK12" s="134">
        <f t="shared" si="2"/>
        <v>8</v>
      </c>
      <c r="BL12" s="134">
        <f t="shared" si="2"/>
        <v>5</v>
      </c>
      <c r="BM12" s="134">
        <f t="shared" si="2"/>
        <v>5</v>
      </c>
      <c r="BN12" s="134">
        <f t="shared" si="2"/>
        <v>4</v>
      </c>
      <c r="BO12" s="134">
        <f t="shared" si="2"/>
        <v>8</v>
      </c>
      <c r="BP12" s="134">
        <f t="shared" si="2"/>
        <v>9</v>
      </c>
      <c r="BQ12" s="134">
        <f t="shared" si="2"/>
        <v>9</v>
      </c>
      <c r="BR12" s="129"/>
      <c r="BS12" s="129"/>
      <c r="BT12" s="129"/>
      <c r="BU12" s="134">
        <f t="shared" ref="BU12:CC12" si="3">AG14</f>
        <v>19</v>
      </c>
      <c r="BV12" s="134">
        <f t="shared" si="3"/>
        <v>15</v>
      </c>
      <c r="BW12" s="134">
        <f t="shared" si="3"/>
        <v>7</v>
      </c>
      <c r="BX12" s="134">
        <f t="shared" si="3"/>
        <v>3</v>
      </c>
      <c r="BY12" s="134">
        <f t="shared" si="3"/>
        <v>0</v>
      </c>
      <c r="BZ12" s="134">
        <f t="shared" si="3"/>
        <v>0</v>
      </c>
      <c r="CA12" s="134">
        <f t="shared" si="3"/>
        <v>0</v>
      </c>
      <c r="CB12" s="134">
        <f t="shared" si="3"/>
        <v>0</v>
      </c>
      <c r="CC12" s="134">
        <f t="shared" si="3"/>
        <v>0</v>
      </c>
    </row>
    <row r="13" ht="16.5" customHeight="1">
      <c r="A13" s="134" t="s">
        <v>138</v>
      </c>
      <c r="B13" s="135">
        <f>'G-1'!F10</f>
        <v>1</v>
      </c>
      <c r="C13" s="135">
        <f>'G-1'!F11</f>
        <v>0</v>
      </c>
      <c r="D13" s="135">
        <f>'G-1'!F12</f>
        <v>0</v>
      </c>
      <c r="E13" s="135">
        <f>'G-1'!F13</f>
        <v>1</v>
      </c>
      <c r="F13" s="135">
        <f>'G-1'!F14</f>
        <v>2</v>
      </c>
      <c r="G13" s="135">
        <f>'G-1'!F15</f>
        <v>3</v>
      </c>
      <c r="H13" s="135">
        <f>'G-1'!F16</f>
        <v>3</v>
      </c>
      <c r="I13" s="135">
        <f>'G-1'!F17</f>
        <v>1</v>
      </c>
      <c r="J13" s="135">
        <f>'G-1'!F18</f>
        <v>0</v>
      </c>
      <c r="K13" s="135">
        <f>'G-1'!F19</f>
        <v>2</v>
      </c>
      <c r="L13" s="35"/>
      <c r="M13" s="135">
        <f>'G-1'!F20</f>
        <v>2</v>
      </c>
      <c r="N13" s="135">
        <f>'G-1'!F21</f>
        <v>4</v>
      </c>
      <c r="O13" s="135">
        <f>'G-1'!F22</f>
        <v>2</v>
      </c>
      <c r="P13" s="135">
        <f>'G-1'!M10</f>
        <v>0</v>
      </c>
      <c r="Q13" s="135">
        <f>'G-1'!M11</f>
        <v>5</v>
      </c>
      <c r="R13" s="135">
        <f>'G-1'!M12</f>
        <v>7</v>
      </c>
      <c r="S13" s="135">
        <f>'G-1'!M13</f>
        <v>4</v>
      </c>
      <c r="T13" s="135">
        <f>'G-1'!M14</f>
        <v>1</v>
      </c>
      <c r="U13" s="135">
        <f>'G-1'!M15</f>
        <v>2</v>
      </c>
      <c r="V13" s="135">
        <f>'G-1'!M16</f>
        <v>1</v>
      </c>
      <c r="W13" s="135">
        <f>'G-1'!M17</f>
        <v>1</v>
      </c>
      <c r="X13" s="135">
        <f>'G-1'!M18</f>
        <v>1</v>
      </c>
      <c r="Y13" s="135">
        <f>'G-1'!M19</f>
        <v>1</v>
      </c>
      <c r="Z13" s="135">
        <f>'G-1'!M20</f>
        <v>5</v>
      </c>
      <c r="AA13" s="135">
        <f>'G-1'!M21</f>
        <v>2</v>
      </c>
      <c r="AB13" s="135">
        <f>'G-1'!M22</f>
        <v>1</v>
      </c>
      <c r="AC13" s="35"/>
      <c r="AD13" s="135">
        <f>'G-1'!T10</f>
        <v>4</v>
      </c>
      <c r="AE13" s="135">
        <f>'G-1'!T11</f>
        <v>8</v>
      </c>
      <c r="AF13" s="135">
        <f>'G-1'!T12</f>
        <v>4</v>
      </c>
      <c r="AG13" s="135">
        <f>'G-1'!T13</f>
        <v>3</v>
      </c>
      <c r="AH13" s="135" t="str">
        <f>'G-1'!T14</f>
        <v/>
      </c>
      <c r="AI13" s="135" t="str">
        <f>'G-1'!T15</f>
        <v/>
      </c>
      <c r="AJ13" s="135" t="str">
        <f>'G-1'!T16</f>
        <v/>
      </c>
      <c r="AK13" s="135" t="str">
        <f>'G-1'!T17</f>
        <v/>
      </c>
      <c r="AL13" s="135" t="str">
        <f>'G-1'!T18</f>
        <v/>
      </c>
      <c r="AM13" s="135" t="str">
        <f>'G-1'!T19</f>
        <v/>
      </c>
      <c r="AN13" s="135" t="str">
        <f>'G-1'!T20</f>
        <v/>
      </c>
      <c r="AO13" s="135" t="str">
        <f>'G-1'!T21</f>
        <v/>
      </c>
      <c r="AP13" s="136"/>
      <c r="AQ13" s="136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6"/>
      <c r="CB13" s="136"/>
      <c r="CC13" s="136"/>
    </row>
    <row r="14" ht="16.5" customHeight="1">
      <c r="A14" s="134" t="s">
        <v>139</v>
      </c>
      <c r="B14" s="135"/>
      <c r="C14" s="135"/>
      <c r="D14" s="135"/>
      <c r="E14" s="135">
        <f t="shared" ref="E14:K14" si="4">B13+C13+D13+E13</f>
        <v>2</v>
      </c>
      <c r="F14" s="135">
        <f t="shared" si="4"/>
        <v>3</v>
      </c>
      <c r="G14" s="135">
        <f t="shared" si="4"/>
        <v>6</v>
      </c>
      <c r="H14" s="135">
        <f t="shared" si="4"/>
        <v>9</v>
      </c>
      <c r="I14" s="135">
        <f t="shared" si="4"/>
        <v>9</v>
      </c>
      <c r="J14" s="135">
        <f t="shared" si="4"/>
        <v>7</v>
      </c>
      <c r="K14" s="135">
        <f t="shared" si="4"/>
        <v>6</v>
      </c>
      <c r="L14" s="35"/>
      <c r="M14" s="135"/>
      <c r="N14" s="135"/>
      <c r="O14" s="135"/>
      <c r="P14" s="135">
        <f t="shared" ref="P14:AB14" si="5">M13+N13+O13+P13</f>
        <v>8</v>
      </c>
      <c r="Q14" s="135">
        <f t="shared" si="5"/>
        <v>11</v>
      </c>
      <c r="R14" s="135">
        <f t="shared" si="5"/>
        <v>14</v>
      </c>
      <c r="S14" s="135">
        <f t="shared" si="5"/>
        <v>16</v>
      </c>
      <c r="T14" s="135">
        <f t="shared" si="5"/>
        <v>17</v>
      </c>
      <c r="U14" s="135">
        <f t="shared" si="5"/>
        <v>14</v>
      </c>
      <c r="V14" s="135">
        <f t="shared" si="5"/>
        <v>8</v>
      </c>
      <c r="W14" s="135">
        <f t="shared" si="5"/>
        <v>5</v>
      </c>
      <c r="X14" s="135">
        <f t="shared" si="5"/>
        <v>5</v>
      </c>
      <c r="Y14" s="135">
        <f t="shared" si="5"/>
        <v>4</v>
      </c>
      <c r="Z14" s="135">
        <f t="shared" si="5"/>
        <v>8</v>
      </c>
      <c r="AA14" s="135">
        <f t="shared" si="5"/>
        <v>9</v>
      </c>
      <c r="AB14" s="135">
        <f t="shared" si="5"/>
        <v>9</v>
      </c>
      <c r="AC14" s="35"/>
      <c r="AD14" s="135"/>
      <c r="AE14" s="135"/>
      <c r="AF14" s="135"/>
      <c r="AG14" s="135">
        <f t="shared" ref="AG14:AO14" si="6">AD13+AE13+AF13+AG13</f>
        <v>19</v>
      </c>
      <c r="AH14" s="135">
        <f t="shared" si="6"/>
        <v>15</v>
      </c>
      <c r="AI14" s="135">
        <f t="shared" si="6"/>
        <v>7</v>
      </c>
      <c r="AJ14" s="135">
        <f t="shared" si="6"/>
        <v>3</v>
      </c>
      <c r="AK14" s="135">
        <f t="shared" si="6"/>
        <v>0</v>
      </c>
      <c r="AL14" s="135">
        <f t="shared" si="6"/>
        <v>0</v>
      </c>
      <c r="AM14" s="135">
        <f t="shared" si="6"/>
        <v>0</v>
      </c>
      <c r="AN14" s="135">
        <f t="shared" si="6"/>
        <v>0</v>
      </c>
      <c r="AO14" s="135">
        <f t="shared" si="6"/>
        <v>0</v>
      </c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</row>
    <row r="15" ht="16.5" customHeight="1">
      <c r="A15" s="129" t="s">
        <v>140</v>
      </c>
      <c r="B15" s="137"/>
      <c r="C15" s="138" t="s">
        <v>141</v>
      </c>
      <c r="D15" s="139">
        <f>DIRECCIONALIDAD!J10/100</f>
        <v>0</v>
      </c>
      <c r="E15" s="138"/>
      <c r="F15" s="138" t="s">
        <v>142</v>
      </c>
      <c r="G15" s="139">
        <f>DIRECCIONALIDAD!J11/100</f>
        <v>1</v>
      </c>
      <c r="H15" s="138"/>
      <c r="I15" s="138" t="s">
        <v>143</v>
      </c>
      <c r="J15" s="139">
        <f>DIRECCIONALIDAD!J12/100</f>
        <v>0</v>
      </c>
      <c r="K15" s="140"/>
      <c r="L15" s="33"/>
      <c r="M15" s="137"/>
      <c r="N15" s="138"/>
      <c r="O15" s="138" t="s">
        <v>141</v>
      </c>
      <c r="P15" s="139">
        <f>DIRECCIONALIDAD!J13/100</f>
        <v>0</v>
      </c>
      <c r="Q15" s="138"/>
      <c r="R15" s="138"/>
      <c r="S15" s="138"/>
      <c r="T15" s="138" t="s">
        <v>142</v>
      </c>
      <c r="U15" s="139">
        <f>DIRECCIONALIDAD!J14/100</f>
        <v>1</v>
      </c>
      <c r="V15" s="138"/>
      <c r="W15" s="138"/>
      <c r="X15" s="138"/>
      <c r="Y15" s="138" t="s">
        <v>143</v>
      </c>
      <c r="Z15" s="139">
        <f>DIRECCIONALIDAD!J15/100</f>
        <v>0</v>
      </c>
      <c r="AA15" s="138"/>
      <c r="AB15" s="140"/>
      <c r="AC15" s="33"/>
      <c r="AD15" s="137"/>
      <c r="AE15" s="138" t="s">
        <v>141</v>
      </c>
      <c r="AF15" s="139">
        <f>DIRECCIONALIDAD!J16/100</f>
        <v>0</v>
      </c>
      <c r="AG15" s="138"/>
      <c r="AH15" s="138"/>
      <c r="AI15" s="138"/>
      <c r="AJ15" s="138" t="s">
        <v>142</v>
      </c>
      <c r="AK15" s="139">
        <f>DIRECCIONALIDAD!J17/100</f>
        <v>1</v>
      </c>
      <c r="AL15" s="138"/>
      <c r="AM15" s="138"/>
      <c r="AN15" s="138" t="s">
        <v>143</v>
      </c>
      <c r="AO15" s="141">
        <f>DIRECCIONALIDAD!J18/100</f>
        <v>0</v>
      </c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</row>
    <row r="16" ht="16.5" customHeight="1">
      <c r="A16" s="121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142" t="s">
        <v>137</v>
      </c>
      <c r="U16" s="12"/>
      <c r="V16" s="143">
        <v>2.0</v>
      </c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</row>
    <row r="17" ht="16.5" customHeight="1">
      <c r="A17" s="134" t="s">
        <v>138</v>
      </c>
      <c r="B17" s="135">
        <f>'G-2'!F10</f>
        <v>4</v>
      </c>
      <c r="C17" s="135">
        <f>'G-2'!F11</f>
        <v>6</v>
      </c>
      <c r="D17" s="135">
        <f>'G-2'!F12</f>
        <v>4</v>
      </c>
      <c r="E17" s="135">
        <f>'G-2'!F13</f>
        <v>1</v>
      </c>
      <c r="F17" s="135">
        <f>'G-2'!F14</f>
        <v>2</v>
      </c>
      <c r="G17" s="135">
        <f>'G-2'!F15</f>
        <v>2</v>
      </c>
      <c r="H17" s="135">
        <f>'G-2'!F16</f>
        <v>6</v>
      </c>
      <c r="I17" s="135">
        <f>'G-2'!F17</f>
        <v>3</v>
      </c>
      <c r="J17" s="135">
        <f>'G-2'!F18</f>
        <v>0</v>
      </c>
      <c r="K17" s="135">
        <f>'G-2'!F19</f>
        <v>2</v>
      </c>
      <c r="L17" s="35"/>
      <c r="M17" s="135">
        <f>'G-2'!F20</f>
        <v>1</v>
      </c>
      <c r="N17" s="135">
        <f>'G-2'!F21</f>
        <v>1</v>
      </c>
      <c r="O17" s="135">
        <f>'G-2'!F22</f>
        <v>3</v>
      </c>
      <c r="P17" s="135">
        <f>'G-2'!M10</f>
        <v>0</v>
      </c>
      <c r="Q17" s="135">
        <f>'G-2'!M11</f>
        <v>0</v>
      </c>
      <c r="R17" s="135">
        <f>'G-2'!M12</f>
        <v>0</v>
      </c>
      <c r="S17" s="135">
        <f>'G-2'!M13</f>
        <v>2</v>
      </c>
      <c r="T17" s="135">
        <f>'G-2'!M14</f>
        <v>1</v>
      </c>
      <c r="U17" s="135">
        <f>'G-2'!M15</f>
        <v>0</v>
      </c>
      <c r="V17" s="135">
        <f>'G-2'!M16</f>
        <v>1</v>
      </c>
      <c r="W17" s="135">
        <f>'G-2'!M17</f>
        <v>2</v>
      </c>
      <c r="X17" s="135">
        <f>'G-2'!M18</f>
        <v>1</v>
      </c>
      <c r="Y17" s="135">
        <f>'G-2'!M19</f>
        <v>0</v>
      </c>
      <c r="Z17" s="135">
        <f>'G-2'!M20</f>
        <v>1</v>
      </c>
      <c r="AA17" s="135">
        <f>'G-2'!M21</f>
        <v>0</v>
      </c>
      <c r="AB17" s="135">
        <f>'G-2'!M22</f>
        <v>2</v>
      </c>
      <c r="AC17" s="35"/>
      <c r="AD17" s="135">
        <f>'G-2'!T10</f>
        <v>8</v>
      </c>
      <c r="AE17" s="135">
        <f>'G-2'!T11</f>
        <v>3</v>
      </c>
      <c r="AF17" s="135">
        <f>'G-2'!T12</f>
        <v>1</v>
      </c>
      <c r="AG17" s="135">
        <f>'G-2'!T13</f>
        <v>2</v>
      </c>
      <c r="AH17" s="135" t="str">
        <f>'G-2'!T14</f>
        <v/>
      </c>
      <c r="AI17" s="135" t="str">
        <f>'G-2'!T15</f>
        <v/>
      </c>
      <c r="AJ17" s="135" t="str">
        <f>'G-2'!T16</f>
        <v/>
      </c>
      <c r="AK17" s="135" t="str">
        <f>'G-2'!T17</f>
        <v/>
      </c>
      <c r="AL17" s="135" t="str">
        <f>'G-2'!T18</f>
        <v/>
      </c>
      <c r="AM17" s="135" t="str">
        <f>'G-2'!T19</f>
        <v/>
      </c>
      <c r="AN17" s="135" t="str">
        <f>'G-2'!T20</f>
        <v/>
      </c>
      <c r="AO17" s="135" t="str">
        <f>'G-2'!T21</f>
        <v/>
      </c>
      <c r="AP17" s="136"/>
      <c r="AQ17" s="136"/>
      <c r="AR17" s="136"/>
      <c r="AS17" s="136"/>
      <c r="AT17" s="136"/>
      <c r="AU17" s="136">
        <f t="shared" ref="AU17:BA17" si="7">E18</f>
        <v>15</v>
      </c>
      <c r="AV17" s="136">
        <f t="shared" si="7"/>
        <v>13</v>
      </c>
      <c r="AW17" s="136">
        <f t="shared" si="7"/>
        <v>9</v>
      </c>
      <c r="AX17" s="136">
        <f t="shared" si="7"/>
        <v>11</v>
      </c>
      <c r="AY17" s="136">
        <f t="shared" si="7"/>
        <v>13</v>
      </c>
      <c r="AZ17" s="136">
        <f t="shared" si="7"/>
        <v>11</v>
      </c>
      <c r="BA17" s="136">
        <f t="shared" si="7"/>
        <v>11</v>
      </c>
      <c r="BB17" s="136"/>
      <c r="BC17" s="136"/>
      <c r="BD17" s="136"/>
      <c r="BE17" s="136">
        <f t="shared" ref="BE17:BQ17" si="8">P18</f>
        <v>5</v>
      </c>
      <c r="BF17" s="136">
        <f t="shared" si="8"/>
        <v>4</v>
      </c>
      <c r="BG17" s="136">
        <f t="shared" si="8"/>
        <v>3</v>
      </c>
      <c r="BH17" s="136">
        <f t="shared" si="8"/>
        <v>2</v>
      </c>
      <c r="BI17" s="136">
        <f t="shared" si="8"/>
        <v>3</v>
      </c>
      <c r="BJ17" s="136">
        <f t="shared" si="8"/>
        <v>3</v>
      </c>
      <c r="BK17" s="136">
        <f t="shared" si="8"/>
        <v>4</v>
      </c>
      <c r="BL17" s="136">
        <f t="shared" si="8"/>
        <v>4</v>
      </c>
      <c r="BM17" s="136">
        <f t="shared" si="8"/>
        <v>4</v>
      </c>
      <c r="BN17" s="136">
        <f t="shared" si="8"/>
        <v>4</v>
      </c>
      <c r="BO17" s="136">
        <f t="shared" si="8"/>
        <v>4</v>
      </c>
      <c r="BP17" s="136">
        <f t="shared" si="8"/>
        <v>2</v>
      </c>
      <c r="BQ17" s="136">
        <f t="shared" si="8"/>
        <v>3</v>
      </c>
      <c r="BR17" s="136"/>
      <c r="BS17" s="136"/>
      <c r="BT17" s="136"/>
      <c r="BU17" s="136">
        <f t="shared" ref="BU17:CC17" si="9">AG18</f>
        <v>14</v>
      </c>
      <c r="BV17" s="136">
        <f t="shared" si="9"/>
        <v>6</v>
      </c>
      <c r="BW17" s="136">
        <f t="shared" si="9"/>
        <v>3</v>
      </c>
      <c r="BX17" s="136">
        <f t="shared" si="9"/>
        <v>2</v>
      </c>
      <c r="BY17" s="136">
        <f t="shared" si="9"/>
        <v>0</v>
      </c>
      <c r="BZ17" s="136">
        <f t="shared" si="9"/>
        <v>0</v>
      </c>
      <c r="CA17" s="136">
        <f t="shared" si="9"/>
        <v>0</v>
      </c>
      <c r="CB17" s="136">
        <f t="shared" si="9"/>
        <v>0</v>
      </c>
      <c r="CC17" s="136">
        <f t="shared" si="9"/>
        <v>0</v>
      </c>
    </row>
    <row r="18" ht="16.5" customHeight="1">
      <c r="A18" s="134" t="s">
        <v>139</v>
      </c>
      <c r="B18" s="135"/>
      <c r="C18" s="135"/>
      <c r="D18" s="135"/>
      <c r="E18" s="135">
        <f t="shared" ref="E18:K18" si="10">B17+C17+D17+E17</f>
        <v>15</v>
      </c>
      <c r="F18" s="135">
        <f t="shared" si="10"/>
        <v>13</v>
      </c>
      <c r="G18" s="135">
        <f t="shared" si="10"/>
        <v>9</v>
      </c>
      <c r="H18" s="135">
        <f t="shared" si="10"/>
        <v>11</v>
      </c>
      <c r="I18" s="135">
        <f t="shared" si="10"/>
        <v>13</v>
      </c>
      <c r="J18" s="135">
        <f t="shared" si="10"/>
        <v>11</v>
      </c>
      <c r="K18" s="135">
        <f t="shared" si="10"/>
        <v>11</v>
      </c>
      <c r="L18" s="35"/>
      <c r="M18" s="135"/>
      <c r="N18" s="135"/>
      <c r="O18" s="135"/>
      <c r="P18" s="135">
        <f t="shared" ref="P18:AB18" si="11">M17+N17+O17+P17</f>
        <v>5</v>
      </c>
      <c r="Q18" s="135">
        <f t="shared" si="11"/>
        <v>4</v>
      </c>
      <c r="R18" s="135">
        <f t="shared" si="11"/>
        <v>3</v>
      </c>
      <c r="S18" s="135">
        <f t="shared" si="11"/>
        <v>2</v>
      </c>
      <c r="T18" s="135">
        <f t="shared" si="11"/>
        <v>3</v>
      </c>
      <c r="U18" s="135">
        <f t="shared" si="11"/>
        <v>3</v>
      </c>
      <c r="V18" s="135">
        <f t="shared" si="11"/>
        <v>4</v>
      </c>
      <c r="W18" s="135">
        <f t="shared" si="11"/>
        <v>4</v>
      </c>
      <c r="X18" s="135">
        <f t="shared" si="11"/>
        <v>4</v>
      </c>
      <c r="Y18" s="135">
        <f t="shared" si="11"/>
        <v>4</v>
      </c>
      <c r="Z18" s="135">
        <f t="shared" si="11"/>
        <v>4</v>
      </c>
      <c r="AA18" s="135">
        <f t="shared" si="11"/>
        <v>2</v>
      </c>
      <c r="AB18" s="135">
        <f t="shared" si="11"/>
        <v>3</v>
      </c>
      <c r="AC18" s="35"/>
      <c r="AD18" s="135"/>
      <c r="AE18" s="135"/>
      <c r="AF18" s="135"/>
      <c r="AG18" s="135">
        <f t="shared" ref="AG18:AO18" si="12">AD17+AE17+AF17+AG17</f>
        <v>14</v>
      </c>
      <c r="AH18" s="135">
        <f t="shared" si="12"/>
        <v>6</v>
      </c>
      <c r="AI18" s="135">
        <f t="shared" si="12"/>
        <v>3</v>
      </c>
      <c r="AJ18" s="135">
        <f t="shared" si="12"/>
        <v>2</v>
      </c>
      <c r="AK18" s="135">
        <f t="shared" si="12"/>
        <v>0</v>
      </c>
      <c r="AL18" s="135">
        <f t="shared" si="12"/>
        <v>0</v>
      </c>
      <c r="AM18" s="135">
        <f t="shared" si="12"/>
        <v>0</v>
      </c>
      <c r="AN18" s="135">
        <f t="shared" si="12"/>
        <v>0</v>
      </c>
      <c r="AO18" s="135">
        <f t="shared" si="12"/>
        <v>0</v>
      </c>
      <c r="AP18" s="136"/>
      <c r="AQ18" s="136"/>
      <c r="AR18" s="136"/>
      <c r="AS18" s="136"/>
      <c r="AT18" s="136"/>
      <c r="AU18" s="136" t="str">
        <f t="shared" ref="AU18:BA18" si="13">E26</f>
        <v/>
      </c>
      <c r="AV18" s="136" t="str">
        <f t="shared" si="13"/>
        <v/>
      </c>
      <c r="AW18" s="136" t="str">
        <f t="shared" si="13"/>
        <v/>
      </c>
      <c r="AX18" s="136" t="str">
        <f t="shared" si="13"/>
        <v/>
      </c>
      <c r="AY18" s="136" t="str">
        <f t="shared" si="13"/>
        <v/>
      </c>
      <c r="AZ18" s="136" t="str">
        <f t="shared" si="13"/>
        <v/>
      </c>
      <c r="BA18" s="136" t="str">
        <f t="shared" si="13"/>
        <v/>
      </c>
      <c r="BB18" s="136"/>
      <c r="BC18" s="136"/>
      <c r="BD18" s="136"/>
      <c r="BE18" s="136" t="str">
        <f t="shared" ref="BE18:BQ18" si="14">P26</f>
        <v/>
      </c>
      <c r="BF18" s="136" t="str">
        <f t="shared" si="14"/>
        <v/>
      </c>
      <c r="BG18" s="136" t="str">
        <f t="shared" si="14"/>
        <v/>
      </c>
      <c r="BH18" s="136" t="str">
        <f t="shared" si="14"/>
        <v/>
      </c>
      <c r="BI18" s="136" t="str">
        <f t="shared" si="14"/>
        <v/>
      </c>
      <c r="BJ18" s="136" t="str">
        <f t="shared" si="14"/>
        <v/>
      </c>
      <c r="BK18" s="136" t="str">
        <f t="shared" si="14"/>
        <v/>
      </c>
      <c r="BL18" s="136" t="str">
        <f t="shared" si="14"/>
        <v/>
      </c>
      <c r="BM18" s="136" t="str">
        <f t="shared" si="14"/>
        <v/>
      </c>
      <c r="BN18" s="136" t="str">
        <f t="shared" si="14"/>
        <v/>
      </c>
      <c r="BO18" s="136" t="str">
        <f t="shared" si="14"/>
        <v/>
      </c>
      <c r="BP18" s="136" t="str">
        <f t="shared" si="14"/>
        <v/>
      </c>
      <c r="BQ18" s="136" t="str">
        <f t="shared" si="14"/>
        <v/>
      </c>
      <c r="BR18" s="136"/>
      <c r="BS18" s="136"/>
      <c r="BT18" s="136"/>
      <c r="BU18" s="136" t="str">
        <f t="shared" ref="BU18:CC18" si="15">AG26</f>
        <v/>
      </c>
      <c r="BV18" s="136" t="str">
        <f t="shared" si="15"/>
        <v/>
      </c>
      <c r="BW18" s="136" t="str">
        <f t="shared" si="15"/>
        <v/>
      </c>
      <c r="BX18" s="136" t="str">
        <f t="shared" si="15"/>
        <v/>
      </c>
      <c r="BY18" s="136" t="str">
        <f t="shared" si="15"/>
        <v/>
      </c>
      <c r="BZ18" s="136" t="str">
        <f t="shared" si="15"/>
        <v/>
      </c>
      <c r="CA18" s="136" t="str">
        <f t="shared" si="15"/>
        <v/>
      </c>
      <c r="CB18" s="136" t="str">
        <f t="shared" si="15"/>
        <v/>
      </c>
      <c r="CC18" s="136" t="str">
        <f t="shared" si="15"/>
        <v/>
      </c>
    </row>
    <row r="19" ht="16.5" customHeight="1">
      <c r="A19" s="129" t="s">
        <v>140</v>
      </c>
      <c r="B19" s="137"/>
      <c r="C19" s="138" t="s">
        <v>141</v>
      </c>
      <c r="D19" s="139">
        <f>DIRECCIONALIDAD!J19/100</f>
        <v>0</v>
      </c>
      <c r="E19" s="138"/>
      <c r="F19" s="138" t="s">
        <v>142</v>
      </c>
      <c r="G19" s="139">
        <f>DIRECCIONALIDAD!J20/100</f>
        <v>0.9333333333</v>
      </c>
      <c r="H19" s="138"/>
      <c r="I19" s="138" t="s">
        <v>143</v>
      </c>
      <c r="J19" s="139">
        <f>DIRECCIONALIDAD!J21/100</f>
        <v>0.06666666667</v>
      </c>
      <c r="K19" s="140"/>
      <c r="L19" s="33"/>
      <c r="M19" s="137"/>
      <c r="N19" s="138"/>
      <c r="O19" s="138" t="s">
        <v>141</v>
      </c>
      <c r="P19" s="139">
        <f>DIRECCIONALIDAD!J22/100</f>
        <v>0</v>
      </c>
      <c r="Q19" s="138"/>
      <c r="R19" s="138"/>
      <c r="S19" s="138"/>
      <c r="T19" s="138" t="s">
        <v>142</v>
      </c>
      <c r="U19" s="139">
        <f>DIRECCIONALIDAD!J23/100</f>
        <v>0.8</v>
      </c>
      <c r="V19" s="138"/>
      <c r="W19" s="138"/>
      <c r="X19" s="138"/>
      <c r="Y19" s="138" t="s">
        <v>143</v>
      </c>
      <c r="Z19" s="139">
        <f>DIRECCIONALIDAD!J24/100</f>
        <v>0.2</v>
      </c>
      <c r="AA19" s="138"/>
      <c r="AB19" s="140"/>
      <c r="AC19" s="33"/>
      <c r="AD19" s="137"/>
      <c r="AE19" s="138" t="s">
        <v>141</v>
      </c>
      <c r="AF19" s="139">
        <f>DIRECCIONALIDAD!J25/100</f>
        <v>0</v>
      </c>
      <c r="AG19" s="138"/>
      <c r="AH19" s="138"/>
      <c r="AI19" s="138"/>
      <c r="AJ19" s="138" t="s">
        <v>142</v>
      </c>
      <c r="AK19" s="139">
        <f>DIRECCIONALIDAD!J26/100</f>
        <v>0.8571428571</v>
      </c>
      <c r="AL19" s="138"/>
      <c r="AM19" s="138"/>
      <c r="AN19" s="138" t="s">
        <v>143</v>
      </c>
      <c r="AO19" s="141">
        <f>DIRECCIONALIDAD!J27/100</f>
        <v>0.1428571429</v>
      </c>
      <c r="AP19" s="121"/>
      <c r="AQ19" s="121"/>
      <c r="AR19" s="121"/>
      <c r="AS19" s="121"/>
      <c r="AT19" s="121"/>
      <c r="AU19" s="136">
        <f t="shared" ref="AU19:BA19" si="16">E22</f>
        <v>10</v>
      </c>
      <c r="AV19" s="136">
        <f t="shared" si="16"/>
        <v>4</v>
      </c>
      <c r="AW19" s="136">
        <f t="shared" si="16"/>
        <v>5</v>
      </c>
      <c r="AX19" s="136">
        <f t="shared" si="16"/>
        <v>4</v>
      </c>
      <c r="AY19" s="136">
        <f t="shared" si="16"/>
        <v>5</v>
      </c>
      <c r="AZ19" s="136">
        <f t="shared" si="16"/>
        <v>5</v>
      </c>
      <c r="BA19" s="136">
        <f t="shared" si="16"/>
        <v>2</v>
      </c>
      <c r="BB19" s="121"/>
      <c r="BC19" s="121"/>
      <c r="BD19" s="121"/>
      <c r="BE19" s="136">
        <f t="shared" ref="BE19:BQ19" si="17">P22</f>
        <v>2</v>
      </c>
      <c r="BF19" s="136">
        <f t="shared" si="17"/>
        <v>1</v>
      </c>
      <c r="BG19" s="136">
        <f t="shared" si="17"/>
        <v>3</v>
      </c>
      <c r="BH19" s="136">
        <f t="shared" si="17"/>
        <v>4</v>
      </c>
      <c r="BI19" s="136">
        <f t="shared" si="17"/>
        <v>3</v>
      </c>
      <c r="BJ19" s="136">
        <f t="shared" si="17"/>
        <v>4</v>
      </c>
      <c r="BK19" s="136">
        <f t="shared" si="17"/>
        <v>3</v>
      </c>
      <c r="BL19" s="136">
        <f t="shared" si="17"/>
        <v>4</v>
      </c>
      <c r="BM19" s="136">
        <f t="shared" si="17"/>
        <v>6</v>
      </c>
      <c r="BN19" s="136">
        <f t="shared" si="17"/>
        <v>6</v>
      </c>
      <c r="BO19" s="136">
        <f t="shared" si="17"/>
        <v>5</v>
      </c>
      <c r="BP19" s="136">
        <f t="shared" si="17"/>
        <v>3</v>
      </c>
      <c r="BQ19" s="136">
        <f t="shared" si="17"/>
        <v>2</v>
      </c>
      <c r="BR19" s="121"/>
      <c r="BS19" s="121"/>
      <c r="BT19" s="121"/>
      <c r="BU19" s="136">
        <f t="shared" ref="BU19:CC19" si="18">AG22</f>
        <v>3</v>
      </c>
      <c r="BV19" s="136">
        <f t="shared" si="18"/>
        <v>3</v>
      </c>
      <c r="BW19" s="136">
        <f t="shared" si="18"/>
        <v>3</v>
      </c>
      <c r="BX19" s="136">
        <f t="shared" si="18"/>
        <v>2</v>
      </c>
      <c r="BY19" s="136">
        <f t="shared" si="18"/>
        <v>0</v>
      </c>
      <c r="BZ19" s="136">
        <f t="shared" si="18"/>
        <v>0</v>
      </c>
      <c r="CA19" s="136">
        <f t="shared" si="18"/>
        <v>0</v>
      </c>
      <c r="CB19" s="136">
        <f t="shared" si="18"/>
        <v>0</v>
      </c>
      <c r="CC19" s="136">
        <f t="shared" si="18"/>
        <v>0</v>
      </c>
    </row>
    <row r="20" ht="16.5" customHeight="1">
      <c r="A20" s="121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42" t="s">
        <v>137</v>
      </c>
      <c r="U20" s="12"/>
      <c r="V20" s="143">
        <v>3.0</v>
      </c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121"/>
      <c r="AQ20" s="121"/>
      <c r="AR20" s="121"/>
      <c r="AS20" s="121"/>
      <c r="AT20" s="121"/>
      <c r="AU20" s="136">
        <f t="shared" ref="AU20:BA20" si="19">E30</f>
        <v>27</v>
      </c>
      <c r="AV20" s="136">
        <f t="shared" si="19"/>
        <v>20</v>
      </c>
      <c r="AW20" s="136">
        <f t="shared" si="19"/>
        <v>20</v>
      </c>
      <c r="AX20" s="136">
        <f t="shared" si="19"/>
        <v>24</v>
      </c>
      <c r="AY20" s="136">
        <f t="shared" si="19"/>
        <v>27</v>
      </c>
      <c r="AZ20" s="136">
        <f t="shared" si="19"/>
        <v>23</v>
      </c>
      <c r="BA20" s="136">
        <f t="shared" si="19"/>
        <v>19</v>
      </c>
      <c r="BB20" s="121"/>
      <c r="BC20" s="121"/>
      <c r="BD20" s="121"/>
      <c r="BE20" s="136">
        <f t="shared" ref="BE20:BQ20" si="20">P30</f>
        <v>15</v>
      </c>
      <c r="BF20" s="136">
        <f t="shared" si="20"/>
        <v>16</v>
      </c>
      <c r="BG20" s="136">
        <f t="shared" si="20"/>
        <v>20</v>
      </c>
      <c r="BH20" s="136">
        <f t="shared" si="20"/>
        <v>22</v>
      </c>
      <c r="BI20" s="136">
        <f t="shared" si="20"/>
        <v>23</v>
      </c>
      <c r="BJ20" s="136">
        <f t="shared" si="20"/>
        <v>21</v>
      </c>
      <c r="BK20" s="136">
        <f t="shared" si="20"/>
        <v>15</v>
      </c>
      <c r="BL20" s="136">
        <f t="shared" si="20"/>
        <v>13</v>
      </c>
      <c r="BM20" s="136">
        <f t="shared" si="20"/>
        <v>15</v>
      </c>
      <c r="BN20" s="136">
        <f t="shared" si="20"/>
        <v>14</v>
      </c>
      <c r="BO20" s="136">
        <f t="shared" si="20"/>
        <v>17</v>
      </c>
      <c r="BP20" s="136">
        <f t="shared" si="20"/>
        <v>14</v>
      </c>
      <c r="BQ20" s="136">
        <f t="shared" si="20"/>
        <v>14</v>
      </c>
      <c r="BR20" s="121"/>
      <c r="BS20" s="121"/>
      <c r="BT20" s="121"/>
      <c r="BU20" s="136">
        <f t="shared" ref="BU20:CC20" si="21">AG30</f>
        <v>36</v>
      </c>
      <c r="BV20" s="136">
        <f t="shared" si="21"/>
        <v>24</v>
      </c>
      <c r="BW20" s="136">
        <f t="shared" si="21"/>
        <v>13</v>
      </c>
      <c r="BX20" s="136">
        <f t="shared" si="21"/>
        <v>7</v>
      </c>
      <c r="BY20" s="136">
        <f t="shared" si="21"/>
        <v>0</v>
      </c>
      <c r="BZ20" s="136">
        <f t="shared" si="21"/>
        <v>0</v>
      </c>
      <c r="CA20" s="136">
        <f t="shared" si="21"/>
        <v>0</v>
      </c>
      <c r="CB20" s="136">
        <f t="shared" si="21"/>
        <v>0</v>
      </c>
      <c r="CC20" s="136">
        <f t="shared" si="21"/>
        <v>0</v>
      </c>
    </row>
    <row r="21" ht="16.5" customHeight="1">
      <c r="A21" s="134" t="s">
        <v>138</v>
      </c>
      <c r="B21" s="135">
        <f>'G-3'!F10</f>
        <v>6</v>
      </c>
      <c r="C21" s="135">
        <f>'G-3'!F11</f>
        <v>2</v>
      </c>
      <c r="D21" s="135">
        <f>'G-3'!F12</f>
        <v>2</v>
      </c>
      <c r="E21" s="135">
        <f>'G-3'!F13</f>
        <v>0</v>
      </c>
      <c r="F21" s="135">
        <f>'G-3'!F14</f>
        <v>0</v>
      </c>
      <c r="G21" s="135">
        <f>'G-3'!F15</f>
        <v>3</v>
      </c>
      <c r="H21" s="135">
        <f>'G-3'!F16</f>
        <v>1</v>
      </c>
      <c r="I21" s="135">
        <f>'G-3'!F17</f>
        <v>1</v>
      </c>
      <c r="J21" s="135">
        <f>'G-3'!F18</f>
        <v>0</v>
      </c>
      <c r="K21" s="135">
        <f>'G-3'!F19</f>
        <v>0</v>
      </c>
      <c r="L21" s="35"/>
      <c r="M21" s="135">
        <f>'G-3'!F20</f>
        <v>1</v>
      </c>
      <c r="N21" s="135">
        <f>'G-3'!F21</f>
        <v>0</v>
      </c>
      <c r="O21" s="135">
        <f>'G-3'!F22</f>
        <v>0</v>
      </c>
      <c r="P21" s="135">
        <f>'G-3'!M10</f>
        <v>1</v>
      </c>
      <c r="Q21" s="135">
        <f>'G-3'!M11</f>
        <v>0</v>
      </c>
      <c r="R21" s="135">
        <f>'G-3'!M12</f>
        <v>2</v>
      </c>
      <c r="S21" s="135">
        <f>'G-3'!M13</f>
        <v>1</v>
      </c>
      <c r="T21" s="135">
        <f>'G-3'!M14</f>
        <v>0</v>
      </c>
      <c r="U21" s="135">
        <f>'G-3'!M15</f>
        <v>1</v>
      </c>
      <c r="V21" s="135">
        <f>'G-3'!M16</f>
        <v>1</v>
      </c>
      <c r="W21" s="135">
        <f>'G-3'!M17</f>
        <v>2</v>
      </c>
      <c r="X21" s="135">
        <f>'G-3'!M18</f>
        <v>2</v>
      </c>
      <c r="Y21" s="135">
        <f>'G-3'!M19</f>
        <v>1</v>
      </c>
      <c r="Z21" s="135">
        <f>'G-3'!M20</f>
        <v>0</v>
      </c>
      <c r="AA21" s="135">
        <f>'G-3'!M21</f>
        <v>0</v>
      </c>
      <c r="AB21" s="135">
        <f>'G-3'!M22</f>
        <v>1</v>
      </c>
      <c r="AC21" s="35"/>
      <c r="AD21" s="135">
        <f>'G-3'!T10</f>
        <v>0</v>
      </c>
      <c r="AE21" s="135">
        <f>'G-3'!T11</f>
        <v>0</v>
      </c>
      <c r="AF21" s="135">
        <f>'G-3'!T12</f>
        <v>1</v>
      </c>
      <c r="AG21" s="135">
        <f>'G-3'!T13</f>
        <v>2</v>
      </c>
      <c r="AH21" s="135" t="str">
        <f>'G-3'!T14</f>
        <v/>
      </c>
      <c r="AI21" s="135" t="str">
        <f>'G-3'!T15</f>
        <v/>
      </c>
      <c r="AJ21" s="135" t="str">
        <f>'G-3'!T16</f>
        <v/>
      </c>
      <c r="AK21" s="135" t="str">
        <f>'G-3'!T17</f>
        <v/>
      </c>
      <c r="AL21" s="135" t="str">
        <f>'G-3'!T18</f>
        <v/>
      </c>
      <c r="AM21" s="135" t="str">
        <f>'G-3'!T19</f>
        <v/>
      </c>
      <c r="AN21" s="135" t="str">
        <f>'G-3'!T20</f>
        <v/>
      </c>
      <c r="AO21" s="135" t="str">
        <f>'G-3'!T21</f>
        <v/>
      </c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</row>
    <row r="22" ht="16.5" customHeight="1">
      <c r="A22" s="134" t="s">
        <v>139</v>
      </c>
      <c r="B22" s="135"/>
      <c r="C22" s="135"/>
      <c r="D22" s="135"/>
      <c r="E22" s="135">
        <f t="shared" ref="E22:K22" si="22">B21+C21+D21+E21</f>
        <v>10</v>
      </c>
      <c r="F22" s="135">
        <f t="shared" si="22"/>
        <v>4</v>
      </c>
      <c r="G22" s="135">
        <f t="shared" si="22"/>
        <v>5</v>
      </c>
      <c r="H22" s="135">
        <f t="shared" si="22"/>
        <v>4</v>
      </c>
      <c r="I22" s="135">
        <f t="shared" si="22"/>
        <v>5</v>
      </c>
      <c r="J22" s="135">
        <f t="shared" si="22"/>
        <v>5</v>
      </c>
      <c r="K22" s="135">
        <f t="shared" si="22"/>
        <v>2</v>
      </c>
      <c r="L22" s="35"/>
      <c r="M22" s="135"/>
      <c r="N22" s="135"/>
      <c r="O22" s="135"/>
      <c r="P22" s="135">
        <f t="shared" ref="P22:AB22" si="23">M21+N21+O21+P21</f>
        <v>2</v>
      </c>
      <c r="Q22" s="135">
        <f t="shared" si="23"/>
        <v>1</v>
      </c>
      <c r="R22" s="135">
        <f t="shared" si="23"/>
        <v>3</v>
      </c>
      <c r="S22" s="135">
        <f t="shared" si="23"/>
        <v>4</v>
      </c>
      <c r="T22" s="135">
        <f t="shared" si="23"/>
        <v>3</v>
      </c>
      <c r="U22" s="135">
        <f t="shared" si="23"/>
        <v>4</v>
      </c>
      <c r="V22" s="135">
        <f t="shared" si="23"/>
        <v>3</v>
      </c>
      <c r="W22" s="135">
        <f t="shared" si="23"/>
        <v>4</v>
      </c>
      <c r="X22" s="135">
        <f t="shared" si="23"/>
        <v>6</v>
      </c>
      <c r="Y22" s="135">
        <f t="shared" si="23"/>
        <v>6</v>
      </c>
      <c r="Z22" s="135">
        <f t="shared" si="23"/>
        <v>5</v>
      </c>
      <c r="AA22" s="135">
        <f t="shared" si="23"/>
        <v>3</v>
      </c>
      <c r="AB22" s="135">
        <f t="shared" si="23"/>
        <v>2</v>
      </c>
      <c r="AC22" s="35"/>
      <c r="AD22" s="135"/>
      <c r="AE22" s="135"/>
      <c r="AF22" s="135"/>
      <c r="AG22" s="135">
        <f t="shared" ref="AG22:AO22" si="24">AD21+AE21+AF21+AG21</f>
        <v>3</v>
      </c>
      <c r="AH22" s="135">
        <f t="shared" si="24"/>
        <v>3</v>
      </c>
      <c r="AI22" s="135">
        <f t="shared" si="24"/>
        <v>3</v>
      </c>
      <c r="AJ22" s="135">
        <f t="shared" si="24"/>
        <v>2</v>
      </c>
      <c r="AK22" s="135">
        <f t="shared" si="24"/>
        <v>0</v>
      </c>
      <c r="AL22" s="135">
        <f t="shared" si="24"/>
        <v>0</v>
      </c>
      <c r="AM22" s="135">
        <f t="shared" si="24"/>
        <v>0</v>
      </c>
      <c r="AN22" s="135">
        <f t="shared" si="24"/>
        <v>0</v>
      </c>
      <c r="AO22" s="135">
        <f t="shared" si="24"/>
        <v>0</v>
      </c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</row>
    <row r="23" ht="16.5" customHeight="1">
      <c r="A23" s="129" t="s">
        <v>140</v>
      </c>
      <c r="B23" s="137"/>
      <c r="C23" s="138" t="s">
        <v>141</v>
      </c>
      <c r="D23" s="139">
        <f>DIRECCIONALIDAD!J28/100</f>
        <v>0</v>
      </c>
      <c r="E23" s="138"/>
      <c r="F23" s="138" t="s">
        <v>142</v>
      </c>
      <c r="G23" s="139">
        <f>DIRECCIONALIDAD!J29/100</f>
        <v>1</v>
      </c>
      <c r="H23" s="138"/>
      <c r="I23" s="138" t="s">
        <v>143</v>
      </c>
      <c r="J23" s="139">
        <f>DIRECCIONALIDAD!J30/100</f>
        <v>0</v>
      </c>
      <c r="K23" s="140"/>
      <c r="L23" s="33"/>
      <c r="M23" s="137"/>
      <c r="N23" s="138"/>
      <c r="O23" s="138" t="s">
        <v>141</v>
      </c>
      <c r="P23" s="139">
        <f>DIRECCIONALIDAD!J31/100</f>
        <v>0</v>
      </c>
      <c r="Q23" s="138"/>
      <c r="R23" s="138"/>
      <c r="S23" s="138"/>
      <c r="T23" s="138" t="s">
        <v>142</v>
      </c>
      <c r="U23" s="139">
        <f>DIRECCIONALIDAD!J32/100</f>
        <v>0.8333333333</v>
      </c>
      <c r="V23" s="138"/>
      <c r="W23" s="138"/>
      <c r="X23" s="138"/>
      <c r="Y23" s="138" t="s">
        <v>143</v>
      </c>
      <c r="Z23" s="139">
        <f>DIRECCIONALIDAD!J33/100</f>
        <v>0.1666666667</v>
      </c>
      <c r="AA23" s="138"/>
      <c r="AB23" s="138"/>
      <c r="AC23" s="33"/>
      <c r="AD23" s="137"/>
      <c r="AE23" s="138" t="s">
        <v>141</v>
      </c>
      <c r="AF23" s="139">
        <f>DIRECCIONALIDAD!J34/100</f>
        <v>0</v>
      </c>
      <c r="AG23" s="138"/>
      <c r="AH23" s="138"/>
      <c r="AI23" s="138"/>
      <c r="AJ23" s="138" t="s">
        <v>142</v>
      </c>
      <c r="AK23" s="139">
        <f>DIRECCIONALIDAD!J35/100</f>
        <v>0.6666666667</v>
      </c>
      <c r="AL23" s="138"/>
      <c r="AM23" s="138"/>
      <c r="AN23" s="138" t="s">
        <v>143</v>
      </c>
      <c r="AO23" s="139">
        <f>DIRECCIONALIDAD!J36/100</f>
        <v>0.3333333333</v>
      </c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</row>
    <row r="24" ht="16.5" customHeight="1">
      <c r="A24" s="121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142" t="s">
        <v>137</v>
      </c>
      <c r="U24" s="12"/>
      <c r="V24" s="143">
        <v>4.0</v>
      </c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</row>
    <row r="25" ht="16.5" customHeight="1">
      <c r="A25" s="134" t="s">
        <v>138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  <c r="BI25" s="136"/>
      <c r="BJ25" s="136"/>
      <c r="BK25" s="136"/>
      <c r="BL25" s="136"/>
      <c r="BM25" s="136"/>
      <c r="BN25" s="136"/>
      <c r="BO25" s="136"/>
      <c r="BP25" s="136"/>
      <c r="BQ25" s="136"/>
      <c r="BR25" s="136"/>
      <c r="BS25" s="136"/>
      <c r="BT25" s="136"/>
      <c r="BU25" s="136"/>
      <c r="BV25" s="136"/>
      <c r="BW25" s="136"/>
      <c r="BX25" s="136"/>
      <c r="BY25" s="136"/>
      <c r="BZ25" s="136"/>
      <c r="CA25" s="136"/>
      <c r="CB25" s="136"/>
      <c r="CC25" s="136"/>
    </row>
    <row r="26" ht="16.5" customHeight="1">
      <c r="A26" s="134" t="s">
        <v>139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36"/>
      <c r="BK26" s="136"/>
      <c r="BL26" s="136"/>
      <c r="BM26" s="136"/>
      <c r="BN26" s="136"/>
      <c r="BO26" s="136"/>
      <c r="BP26" s="136"/>
      <c r="BQ26" s="136"/>
      <c r="BR26" s="136"/>
      <c r="BS26" s="136"/>
      <c r="BT26" s="136"/>
      <c r="BU26" s="136"/>
      <c r="BV26" s="136"/>
      <c r="BW26" s="136"/>
      <c r="BX26" s="136"/>
      <c r="BY26" s="136"/>
      <c r="BZ26" s="136"/>
      <c r="CA26" s="136"/>
      <c r="CB26" s="136"/>
      <c r="CC26" s="136"/>
    </row>
    <row r="27" ht="16.5" customHeight="1">
      <c r="A27" s="129" t="s">
        <v>140</v>
      </c>
      <c r="B27" s="137"/>
      <c r="C27" s="138" t="s">
        <v>141</v>
      </c>
      <c r="D27" s="139">
        <f>DIRECCIONALIDAD!J37/100</f>
        <v>0</v>
      </c>
      <c r="E27" s="138"/>
      <c r="F27" s="138" t="s">
        <v>142</v>
      </c>
      <c r="G27" s="139">
        <f>DIRECCIONALIDAD!J38/100</f>
        <v>0</v>
      </c>
      <c r="H27" s="138"/>
      <c r="I27" s="138" t="s">
        <v>143</v>
      </c>
      <c r="J27" s="139">
        <f>DIRECCIONALIDAD!J39/100</f>
        <v>0</v>
      </c>
      <c r="K27" s="140"/>
      <c r="L27" s="33"/>
      <c r="M27" s="137"/>
      <c r="N27" s="138"/>
      <c r="O27" s="138" t="s">
        <v>141</v>
      </c>
      <c r="P27" s="139">
        <f>DIRECCIONALIDAD!J40/100</f>
        <v>0</v>
      </c>
      <c r="Q27" s="138"/>
      <c r="R27" s="138"/>
      <c r="S27" s="138"/>
      <c r="T27" s="138" t="s">
        <v>142</v>
      </c>
      <c r="U27" s="139">
        <f>DIRECCIONALIDAD!J41/100</f>
        <v>0</v>
      </c>
      <c r="V27" s="138"/>
      <c r="W27" s="138"/>
      <c r="X27" s="138"/>
      <c r="Y27" s="138" t="s">
        <v>143</v>
      </c>
      <c r="Z27" s="139">
        <f>DIRECCIONALIDAD!J42/100</f>
        <v>0</v>
      </c>
      <c r="AA27" s="138"/>
      <c r="AB27" s="140"/>
      <c r="AC27" s="33"/>
      <c r="AD27" s="137"/>
      <c r="AE27" s="138" t="s">
        <v>141</v>
      </c>
      <c r="AF27" s="139">
        <f>DIRECCIONALIDAD!J43/100</f>
        <v>0</v>
      </c>
      <c r="AG27" s="138"/>
      <c r="AH27" s="138"/>
      <c r="AI27" s="138"/>
      <c r="AJ27" s="138" t="s">
        <v>142</v>
      </c>
      <c r="AK27" s="139">
        <f>DIRECCIONALIDAD!J44/100</f>
        <v>0</v>
      </c>
      <c r="AL27" s="138"/>
      <c r="AM27" s="138"/>
      <c r="AN27" s="138" t="s">
        <v>143</v>
      </c>
      <c r="AO27" s="141">
        <f>DIRECCIONALIDAD!J45/100</f>
        <v>0</v>
      </c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</row>
    <row r="28" ht="16.5" customHeight="1">
      <c r="A28" s="12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142" t="s">
        <v>137</v>
      </c>
      <c r="U28" s="12"/>
      <c r="V28" s="144" t="s">
        <v>144</v>
      </c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  <c r="BH28" s="121"/>
      <c r="BI28" s="121"/>
      <c r="BJ28" s="121"/>
      <c r="BK28" s="121"/>
      <c r="BL28" s="121"/>
      <c r="BM28" s="121"/>
      <c r="BN28" s="121"/>
      <c r="BO28" s="121"/>
      <c r="BP28" s="121"/>
      <c r="BQ28" s="121"/>
      <c r="BR28" s="121"/>
      <c r="BS28" s="121"/>
      <c r="BT28" s="121"/>
      <c r="BU28" s="121"/>
      <c r="BV28" s="121"/>
      <c r="BW28" s="121"/>
      <c r="BX28" s="121"/>
      <c r="BY28" s="121"/>
      <c r="BZ28" s="121"/>
      <c r="CA28" s="121"/>
      <c r="CB28" s="121"/>
      <c r="CC28" s="121"/>
    </row>
    <row r="29" ht="16.5" customHeight="1">
      <c r="A29" s="134" t="s">
        <v>138</v>
      </c>
      <c r="B29" s="135">
        <f t="shared" ref="B29:K29" si="25">B13+B17+B21+B25</f>
        <v>11</v>
      </c>
      <c r="C29" s="135">
        <f t="shared" si="25"/>
        <v>8</v>
      </c>
      <c r="D29" s="135">
        <f t="shared" si="25"/>
        <v>6</v>
      </c>
      <c r="E29" s="135">
        <f t="shared" si="25"/>
        <v>2</v>
      </c>
      <c r="F29" s="135">
        <f t="shared" si="25"/>
        <v>4</v>
      </c>
      <c r="G29" s="135">
        <f t="shared" si="25"/>
        <v>8</v>
      </c>
      <c r="H29" s="135">
        <f t="shared" si="25"/>
        <v>10</v>
      </c>
      <c r="I29" s="135">
        <f t="shared" si="25"/>
        <v>5</v>
      </c>
      <c r="J29" s="135">
        <f t="shared" si="25"/>
        <v>0</v>
      </c>
      <c r="K29" s="135">
        <f t="shared" si="25"/>
        <v>4</v>
      </c>
      <c r="L29" s="35"/>
      <c r="M29" s="135">
        <f t="shared" ref="M29:AB29" si="26">M13+M17+M21+M25</f>
        <v>4</v>
      </c>
      <c r="N29" s="135">
        <f t="shared" si="26"/>
        <v>5</v>
      </c>
      <c r="O29" s="135">
        <f t="shared" si="26"/>
        <v>5</v>
      </c>
      <c r="P29" s="135">
        <f t="shared" si="26"/>
        <v>1</v>
      </c>
      <c r="Q29" s="135">
        <f t="shared" si="26"/>
        <v>5</v>
      </c>
      <c r="R29" s="135">
        <f t="shared" si="26"/>
        <v>9</v>
      </c>
      <c r="S29" s="135">
        <f t="shared" si="26"/>
        <v>7</v>
      </c>
      <c r="T29" s="135">
        <f t="shared" si="26"/>
        <v>2</v>
      </c>
      <c r="U29" s="135">
        <f t="shared" si="26"/>
        <v>3</v>
      </c>
      <c r="V29" s="135">
        <f t="shared" si="26"/>
        <v>3</v>
      </c>
      <c r="W29" s="135">
        <f t="shared" si="26"/>
        <v>5</v>
      </c>
      <c r="X29" s="135">
        <f t="shared" si="26"/>
        <v>4</v>
      </c>
      <c r="Y29" s="135">
        <f t="shared" si="26"/>
        <v>2</v>
      </c>
      <c r="Z29" s="135">
        <f t="shared" si="26"/>
        <v>6</v>
      </c>
      <c r="AA29" s="135">
        <f t="shared" si="26"/>
        <v>2</v>
      </c>
      <c r="AB29" s="135">
        <f t="shared" si="26"/>
        <v>4</v>
      </c>
      <c r="AC29" s="35"/>
      <c r="AD29" s="135">
        <f t="shared" ref="AD29:AO29" si="27">AD13+AD17+AD21+AD25</f>
        <v>12</v>
      </c>
      <c r="AE29" s="135">
        <f t="shared" si="27"/>
        <v>11</v>
      </c>
      <c r="AF29" s="135">
        <f t="shared" si="27"/>
        <v>6</v>
      </c>
      <c r="AG29" s="135">
        <f t="shared" si="27"/>
        <v>7</v>
      </c>
      <c r="AH29" s="135">
        <f t="shared" si="27"/>
        <v>0</v>
      </c>
      <c r="AI29" s="135">
        <f t="shared" si="27"/>
        <v>0</v>
      </c>
      <c r="AJ29" s="135">
        <f t="shared" si="27"/>
        <v>0</v>
      </c>
      <c r="AK29" s="135">
        <f t="shared" si="27"/>
        <v>0</v>
      </c>
      <c r="AL29" s="135">
        <f t="shared" si="27"/>
        <v>0</v>
      </c>
      <c r="AM29" s="135">
        <f t="shared" si="27"/>
        <v>0</v>
      </c>
      <c r="AN29" s="135">
        <f t="shared" si="27"/>
        <v>0</v>
      </c>
      <c r="AO29" s="135">
        <f t="shared" si="27"/>
        <v>0</v>
      </c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</row>
    <row r="30" ht="16.5" customHeight="1">
      <c r="A30" s="134" t="s">
        <v>139</v>
      </c>
      <c r="B30" s="135"/>
      <c r="C30" s="135"/>
      <c r="D30" s="135"/>
      <c r="E30" s="135">
        <f t="shared" ref="E30:K30" si="28">B29+C29+D29+E29</f>
        <v>27</v>
      </c>
      <c r="F30" s="135">
        <f t="shared" si="28"/>
        <v>20</v>
      </c>
      <c r="G30" s="135">
        <f t="shared" si="28"/>
        <v>20</v>
      </c>
      <c r="H30" s="135">
        <f t="shared" si="28"/>
        <v>24</v>
      </c>
      <c r="I30" s="135">
        <f t="shared" si="28"/>
        <v>27</v>
      </c>
      <c r="J30" s="135">
        <f t="shared" si="28"/>
        <v>23</v>
      </c>
      <c r="K30" s="135">
        <f t="shared" si="28"/>
        <v>19</v>
      </c>
      <c r="L30" s="35"/>
      <c r="M30" s="135"/>
      <c r="N30" s="135"/>
      <c r="O30" s="135"/>
      <c r="P30" s="135">
        <f t="shared" ref="P30:AB30" si="29">M29+N29+O29+P29</f>
        <v>15</v>
      </c>
      <c r="Q30" s="135">
        <f t="shared" si="29"/>
        <v>16</v>
      </c>
      <c r="R30" s="135">
        <f t="shared" si="29"/>
        <v>20</v>
      </c>
      <c r="S30" s="135">
        <f t="shared" si="29"/>
        <v>22</v>
      </c>
      <c r="T30" s="135">
        <f t="shared" si="29"/>
        <v>23</v>
      </c>
      <c r="U30" s="135">
        <f t="shared" si="29"/>
        <v>21</v>
      </c>
      <c r="V30" s="135">
        <f t="shared" si="29"/>
        <v>15</v>
      </c>
      <c r="W30" s="135">
        <f t="shared" si="29"/>
        <v>13</v>
      </c>
      <c r="X30" s="135">
        <f t="shared" si="29"/>
        <v>15</v>
      </c>
      <c r="Y30" s="135">
        <f t="shared" si="29"/>
        <v>14</v>
      </c>
      <c r="Z30" s="135">
        <f t="shared" si="29"/>
        <v>17</v>
      </c>
      <c r="AA30" s="135">
        <f t="shared" si="29"/>
        <v>14</v>
      </c>
      <c r="AB30" s="135">
        <f t="shared" si="29"/>
        <v>14</v>
      </c>
      <c r="AC30" s="35"/>
      <c r="AD30" s="135"/>
      <c r="AE30" s="135"/>
      <c r="AF30" s="135"/>
      <c r="AG30" s="135">
        <f t="shared" ref="AG30:AO30" si="30">AD29+AE29+AF29+AG29</f>
        <v>36</v>
      </c>
      <c r="AH30" s="135">
        <f t="shared" si="30"/>
        <v>24</v>
      </c>
      <c r="AI30" s="135">
        <f t="shared" si="30"/>
        <v>13</v>
      </c>
      <c r="AJ30" s="135">
        <f t="shared" si="30"/>
        <v>7</v>
      </c>
      <c r="AK30" s="135">
        <f t="shared" si="30"/>
        <v>0</v>
      </c>
      <c r="AL30" s="135">
        <f t="shared" si="30"/>
        <v>0</v>
      </c>
      <c r="AM30" s="135">
        <f t="shared" si="30"/>
        <v>0</v>
      </c>
      <c r="AN30" s="135">
        <f t="shared" si="30"/>
        <v>0</v>
      </c>
      <c r="AO30" s="135">
        <f t="shared" si="30"/>
        <v>0</v>
      </c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</row>
    <row r="31" ht="12.75" customHeight="1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</row>
    <row r="32" ht="12.75" customHeight="1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45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</row>
    <row r="33" ht="12.75" customHeight="1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36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1"/>
      <c r="BP33" s="121"/>
      <c r="BQ33" s="121"/>
      <c r="BR33" s="121"/>
      <c r="BS33" s="121"/>
      <c r="BT33" s="121"/>
      <c r="BU33" s="121"/>
      <c r="BV33" s="121"/>
      <c r="BW33" s="121"/>
      <c r="BX33" s="121"/>
      <c r="BY33" s="121"/>
      <c r="BZ33" s="121"/>
      <c r="CA33" s="121"/>
      <c r="CB33" s="121"/>
      <c r="CC33" s="121"/>
    </row>
    <row r="34" ht="12.75" customHeight="1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36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</row>
    <row r="35" ht="12.75" customHeight="1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36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</row>
    <row r="36" ht="12.75" customHeight="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36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</row>
    <row r="37" ht="12.75" customHeigh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36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</row>
    <row r="38" ht="12.75" customHeight="1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36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</row>
    <row r="39" ht="12.75" customHeight="1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36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</row>
    <row r="40" ht="12.75" customHeight="1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36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</row>
    <row r="41" ht="12.75" customHeight="1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36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</row>
    <row r="42" ht="12.75" customHeight="1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36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</row>
    <row r="43" ht="12.75" customHeight="1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36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</row>
    <row r="44" ht="12.75" customHeight="1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36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</row>
    <row r="45" ht="12.75" customHeight="1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36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</row>
    <row r="46" ht="12.75" customHeight="1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36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</row>
    <row r="47" ht="12.75" customHeight="1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</row>
    <row r="48" ht="12.75" customHeight="1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</row>
    <row r="49" ht="12.75" customHeight="1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</row>
    <row r="50" ht="12.75" customHeight="1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</row>
    <row r="51" ht="12.75" customHeight="1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</row>
    <row r="52" ht="12.75" customHeight="1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</row>
    <row r="53" ht="12.75" customHeight="1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</row>
    <row r="54" ht="12.75" customHeight="1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</row>
    <row r="55" ht="12.75" customHeight="1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</row>
    <row r="56" ht="12.75" customHeight="1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</row>
    <row r="57" ht="12.75" customHeight="1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</row>
    <row r="58" ht="12.75" customHeight="1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</row>
    <row r="59" ht="12.75" customHeight="1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</row>
    <row r="60" ht="12.75" customHeight="1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</row>
    <row r="61" ht="12.75" customHeight="1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</row>
    <row r="62" ht="12.75" customHeight="1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</row>
    <row r="63" ht="12.75" customHeight="1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</row>
    <row r="64" ht="12.75" customHeight="1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</row>
    <row r="65" ht="12.75" customHeight="1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</row>
    <row r="66" ht="12.75" customHeight="1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</row>
    <row r="67" ht="12.75" customHeight="1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</row>
    <row r="68" ht="12.75" customHeight="1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</row>
    <row r="69" ht="12.75" customHeight="1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</row>
    <row r="70" ht="12.75" customHeight="1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</row>
    <row r="71" ht="12.75" customHeight="1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1"/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</row>
    <row r="72" ht="12.75" customHeight="1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</row>
    <row r="73" ht="12.75" customHeight="1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</row>
    <row r="74" ht="12.75" customHeight="1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</row>
    <row r="75" ht="12.75" customHeight="1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</row>
    <row r="76" ht="12.75" customHeight="1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</row>
    <row r="77" ht="12.75" customHeight="1">
      <c r="A77" s="121"/>
      <c r="B77" s="121"/>
      <c r="C77" s="121"/>
      <c r="D77" s="121"/>
      <c r="E77" s="121"/>
      <c r="F77" s="121"/>
      <c r="G77" s="146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</row>
    <row r="78" ht="12.75" customHeight="1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</row>
    <row r="79" ht="12.75" customHeight="1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</row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28:U28"/>
    <mergeCell ref="Q32:U32"/>
    <mergeCell ref="D10:G10"/>
    <mergeCell ref="S10:V10"/>
    <mergeCell ref="AH10:AK10"/>
    <mergeCell ref="T12:U12"/>
    <mergeCell ref="T16:U16"/>
    <mergeCell ref="T20:U20"/>
    <mergeCell ref="T24:U24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